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7CE59DD7-4EF6-4A14-A802-CD077FCD3039}" xr6:coauthVersionLast="47" xr6:coauthVersionMax="47" xr10:uidLastSave="{00000000-0000-0000-0000-000000000000}"/>
  <workbookProtection workbookAlgorithmName="SHA-512" workbookHashValue="JTlUnLQpuJF/unCf+h5CoHb5xybpijorsyBZK4BDAgA4YTkHTGJTf95VBUv9P5leiXyfASEwcNlIAkPZSbTmtw==" workbookSaltValue="l2nJC4iR5LttzTaw6tuw2A=="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72" i="7" l="1"/>
  <c r="F73" i="7"/>
  <c r="D72" i="7"/>
  <c r="D44" i="4"/>
  <c r="D43" i="4"/>
  <c r="D42" i="4"/>
  <c r="D41" i="4"/>
  <c r="D81" i="7"/>
  <c r="D82" i="7"/>
  <c r="D79"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D51" i="4"/>
  <c r="F44" i="4"/>
  <c r="F43" i="4"/>
  <c r="F42" i="4"/>
  <c r="F41" i="4"/>
  <c r="D71" i="7"/>
  <c r="D70" i="7"/>
  <c r="D69" i="7"/>
  <c r="D89" i="6"/>
  <c r="D88" i="6"/>
  <c r="E96" i="6"/>
  <c r="E88" i="6"/>
  <c r="E70" i="5"/>
  <c r="F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21" i="3" l="1"/>
  <c r="F85" i="5"/>
  <c r="F83" i="6"/>
  <c r="G21" i="3"/>
  <c r="F99" i="6"/>
  <c r="F36" i="3"/>
  <c r="G36" i="3" s="1"/>
  <c r="F15" i="3"/>
  <c r="G15" i="3" s="1"/>
  <c r="G16" i="3" s="1"/>
  <c r="F35" i="3" l="1"/>
  <c r="G35" i="3" s="1"/>
  <c r="F86" i="7"/>
  <c r="F101"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<sst xmlns="http://schemas.openxmlformats.org/spreadsheetml/2006/main" count="1536" uniqueCount="552">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</sst>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0.59666666666666668</c:v>
                </c:pt>
                <c:pt idx="1">
                  <c:v>0.8191666666666666</c:v>
                </c:pt>
                <c:pt idx="2">
                  <c:v>0.44230555555555551</c:v>
                </c:pt>
                <c:pt idx="3">
                  <c:v>0.42708750000000001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0.22166666666666668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0.31916666666666665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0.13674999999999998</c:v>
                </c:pt>
                <c:pt idx="1">
                  <c:v>0.11111111111111112</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0.3125</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0.16666666666666666</c:v>
                </c:pt>
                <c:pt idx="3">
                  <c:v>0.125</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6.409999999999999E-2</c:v>
                </c:pt>
                <c:pt idx="1">
                  <c:v>1.2816666666666665E-2</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0.33333333333333337</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827918164248866"/>
          <c:y val="0.11887612147284408"/>
          <c:w val="0.46316480345771621"/>
          <c:h val="0.77589062571139922"/>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68F-44C6-A0A8-F1C2EF2DBAF7}"/>
              </c:ext>
            </c:extLst>
          </c:dPt>
          <c:dLbls>
            <c:dLbl>
              <c:idx val="0"/>
              <c:layout>
                <c:manualLayout>
                  <c:x val="1.8769819320518129E-2"/>
                  <c:y val="2.9188749524708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4630358883499758E-2"/>
                  <c:y val="-9.76731937996133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0.24999999999999997</c:v>
                </c:pt>
                <c:pt idx="2">
                  <c:v>0.25</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298131</xdr:colOff>
      <xdr:row>65</xdr:row>
      <xdr:rowOff>103600</xdr:rowOff>
    </xdr:from>
    <xdr:to>
      <xdr:col>12</xdr:col>
      <xdr:colOff>417195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25C46A78-B08F-4FBA-B3BE-22EE464578AC}">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5AD87EE6-920B-4D81-A02B-3600FE828ADF}">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3898EDF1-6063-4EA4-B514-007E6DB353B3}">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48</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m7UTq+3/C4t5jwl08VGm7D0X+wcEAepHrtRee6eVUxy5lalfUl+RQGGEnYeKxj6uDGRse1IJ5QROVvwFJjq5rQ==" saltValue="QNIJZO/ZdAsT61hK0DJb6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5"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DEPARTAMENTO ADMINISTRATIVO DE HACIENDA MUNICIPAL</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0.59666666666666668</v>
      </c>
      <c r="F18" s="38">
        <f>E18*D18</f>
        <v>0.14916666666666667</v>
      </c>
      <c r="J18" s="37"/>
    </row>
    <row r="19" spans="1:10" ht="24" customHeight="1" x14ac:dyDescent="0.25">
      <c r="A19" s="40"/>
      <c r="B19" s="58" t="s">
        <v>15</v>
      </c>
      <c r="C19" s="61">
        <v>2</v>
      </c>
      <c r="D19" s="54">
        <v>0.25</v>
      </c>
      <c r="E19" s="54">
        <f>'B. Resultado por dimensiones'!G23</f>
        <v>0.8191666666666666</v>
      </c>
      <c r="F19" s="38">
        <f>E19*D19</f>
        <v>0.20479166666666665</v>
      </c>
      <c r="J19" s="37"/>
    </row>
    <row r="20" spans="1:10" ht="25.5" customHeight="1" x14ac:dyDescent="0.25">
      <c r="A20" s="40"/>
      <c r="B20" s="58" t="s">
        <v>18</v>
      </c>
      <c r="C20" s="61">
        <v>3</v>
      </c>
      <c r="D20" s="54">
        <v>0.25</v>
      </c>
      <c r="E20" s="54">
        <f>'B. Resultado por dimensiones'!G31</f>
        <v>0.44230555555555551</v>
      </c>
      <c r="F20" s="38">
        <f>E20*D20</f>
        <v>0.11057638888888888</v>
      </c>
      <c r="J20" s="37"/>
    </row>
    <row r="21" spans="1:10" ht="24.75" customHeight="1" thickBot="1" x14ac:dyDescent="0.3">
      <c r="A21" s="40"/>
      <c r="B21" s="59" t="s">
        <v>21</v>
      </c>
      <c r="C21" s="62">
        <v>4</v>
      </c>
      <c r="D21" s="60">
        <v>0.25</v>
      </c>
      <c r="E21" s="60">
        <f>'B. Resultado por dimensiones'!G37</f>
        <v>0.42708750000000001</v>
      </c>
      <c r="F21" s="39">
        <f>E21*D21</f>
        <v>0.106771875</v>
      </c>
      <c r="J21" s="37"/>
    </row>
    <row r="22" spans="1:10" ht="22.5" customHeight="1" thickBot="1" x14ac:dyDescent="0.3">
      <c r="A22" s="40"/>
      <c r="B22" s="107" t="s">
        <v>36</v>
      </c>
      <c r="C22" s="188" t="s">
        <v>37</v>
      </c>
      <c r="D22" s="189"/>
      <c r="E22" s="189"/>
      <c r="F22" s="108">
        <f>SUM(F18:F21)</f>
        <v>0.57130659722222221</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nqX3uDJHWyJiUxTcUxxYFa3lATjdMkU7fOEMj/HjehhqE78pVyX/iIvGj1cuaBk5is2kRljwODESZO22VaGwA==" saltValue="DojRSPBro6pr1pPiK65jR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BEPMfpS/teVpLTd7odyDoH83AiUKsqMQCTwMkpBafPoxzj6yGD5m2Qaryw+UQ+GvQSOgVE5dZ4m7CzFuyVFeJw==" saltValue="ECATPNNvGIT/nuV/vVHTv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29"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HACIENDA MUNICIPAL</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0.75</v>
      </c>
      <c r="G14" s="50">
        <f>E14*F14</f>
        <v>0.375</v>
      </c>
      <c r="J14" s="37"/>
    </row>
    <row r="15" spans="1:10" ht="37.5" customHeight="1" x14ac:dyDescent="0.25">
      <c r="A15" s="40"/>
      <c r="B15" s="202"/>
      <c r="C15" s="45">
        <v>2</v>
      </c>
      <c r="D15" s="45" t="s">
        <v>75</v>
      </c>
      <c r="E15" s="46">
        <v>0.5</v>
      </c>
      <c r="F15" s="46">
        <f>'C. Entorno institucional'!F52</f>
        <v>0.44333333333333336</v>
      </c>
      <c r="G15" s="50">
        <f>F15*E15</f>
        <v>0.22166666666666668</v>
      </c>
      <c r="J15" s="37"/>
    </row>
    <row r="16" spans="1:10" ht="37.5" customHeight="1" thickBot="1" x14ac:dyDescent="0.3">
      <c r="A16" s="40"/>
      <c r="B16" s="203"/>
      <c r="C16" s="51" t="s">
        <v>76</v>
      </c>
      <c r="D16" s="204" t="s">
        <v>77</v>
      </c>
      <c r="E16" s="205"/>
      <c r="F16" s="205"/>
      <c r="G16" s="52">
        <f>SUM(G14:G15)</f>
        <v>0.59666666666666668</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0.63833333333333331</v>
      </c>
      <c r="G22" s="50">
        <f t="shared" si="0"/>
        <v>0.31916666666666665</v>
      </c>
      <c r="J22" s="37"/>
    </row>
    <row r="23" spans="1:10" ht="36.75" customHeight="1" thickBot="1" x14ac:dyDescent="0.3">
      <c r="A23" s="40"/>
      <c r="B23" s="203"/>
      <c r="C23" s="51" t="s">
        <v>76</v>
      </c>
      <c r="D23" s="204" t="s">
        <v>80</v>
      </c>
      <c r="E23" s="205"/>
      <c r="F23" s="205"/>
      <c r="G23" s="52">
        <f>SUM(G21:G22)</f>
        <v>0.8191666666666666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0.41025</v>
      </c>
      <c r="G28" s="50">
        <f t="shared" ref="G28:G29" si="2">F28*E28</f>
        <v>0.13674999999999998</v>
      </c>
      <c r="J28" s="37"/>
    </row>
    <row r="29" spans="1:10" ht="37.5" customHeight="1" x14ac:dyDescent="0.25">
      <c r="A29" s="40"/>
      <c r="B29" s="202"/>
      <c r="C29" s="45">
        <v>2</v>
      </c>
      <c r="D29" s="45" t="s">
        <v>82</v>
      </c>
      <c r="E29" s="46">
        <f t="shared" si="1"/>
        <v>0.33333333333333331</v>
      </c>
      <c r="F29" s="46">
        <f>'E. Metodología estadística'!F91</f>
        <v>0.33333333333333337</v>
      </c>
      <c r="G29" s="50">
        <f t="shared" si="2"/>
        <v>0.11111111111111112</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0.44230555555555551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0.625</v>
      </c>
      <c r="G35" s="50">
        <f t="shared" ref="G35:G36" si="4">F35*E35</f>
        <v>0.3125</v>
      </c>
      <c r="J35" s="37"/>
    </row>
    <row r="36" spans="1:10" ht="36" customHeight="1" x14ac:dyDescent="0.25">
      <c r="A36" s="40"/>
      <c r="B36" s="202"/>
      <c r="C36" s="45">
        <v>2</v>
      </c>
      <c r="D36" s="45" t="s">
        <v>86</v>
      </c>
      <c r="E36" s="46">
        <f t="shared" si="3"/>
        <v>0.5</v>
      </c>
      <c r="F36" s="46">
        <f>'F. Accesibilidad y uso'!F83</f>
        <v>0.22917499999999999</v>
      </c>
      <c r="G36" s="50">
        <f t="shared" si="4"/>
        <v>0.11458749999999999</v>
      </c>
      <c r="J36" s="37"/>
    </row>
    <row r="37" spans="1:10" ht="36" customHeight="1" thickBot="1" x14ac:dyDescent="0.3">
      <c r="A37" s="40"/>
      <c r="B37" s="203"/>
      <c r="C37" s="51" t="s">
        <v>76</v>
      </c>
      <c r="D37" s="204" t="s">
        <v>87</v>
      </c>
      <c r="E37" s="205"/>
      <c r="F37" s="205"/>
      <c r="G37" s="52">
        <f>SUM(G35:G36)</f>
        <v>0.42708750000000001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gVA7u+lxDxvO5w47c1skiCEErMxk8cA2tqxp4bp8qe7T9uRd7urGWPA0JvebmdZs7Ds53wm9fXZ+BoDyl0cUcA==" saltValue="J00BYx2fmYJF5kyA9xMNv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5"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127</v>
      </c>
      <c r="E14" s="145">
        <v>38</v>
      </c>
      <c r="F14" s="128" t="s">
        <v>101</v>
      </c>
      <c r="G14" s="128" t="s">
        <v>102</v>
      </c>
      <c r="H14" s="128" t="s">
        <v>103</v>
      </c>
      <c r="I14" s="129">
        <v>0.25</v>
      </c>
      <c r="J14" s="121">
        <v>0.25</v>
      </c>
      <c r="K14" s="129">
        <v>6.25E-2</v>
      </c>
      <c r="M14" s="37"/>
    </row>
    <row r="15" spans="1:13" ht="14.25" hidden="1" customHeight="1" x14ac:dyDescent="0.25">
      <c r="A15" s="40"/>
      <c r="B15" s="130" t="s">
        <v>107</v>
      </c>
      <c r="C15" s="126" t="s">
        <v>108</v>
      </c>
      <c r="D15" s="127"/>
      <c r="E15" s="145">
        <v>40</v>
      </c>
      <c r="F15" s="128" t="s">
        <v>101</v>
      </c>
      <c r="G15" s="128" t="s">
        <v>102</v>
      </c>
      <c r="H15" s="128" t="s">
        <v>103</v>
      </c>
      <c r="I15" s="129" t="s">
        <v>115</v>
      </c>
      <c r="J15" s="121">
        <v>0.25</v>
      </c>
      <c r="K15" s="129" t="s">
        <v>115</v>
      </c>
      <c r="M15" s="37"/>
    </row>
    <row r="16" spans="1:13" ht="14.25" hidden="1" customHeight="1" x14ac:dyDescent="0.25">
      <c r="A16" s="40"/>
      <c r="B16" s="130" t="s">
        <v>109</v>
      </c>
      <c r="C16" s="126" t="s">
        <v>110</v>
      </c>
      <c r="D16" s="127"/>
      <c r="E16" s="145">
        <v>42</v>
      </c>
      <c r="F16" s="128" t="s">
        <v>101</v>
      </c>
      <c r="G16" s="128" t="s">
        <v>102</v>
      </c>
      <c r="H16" s="128" t="s">
        <v>103</v>
      </c>
      <c r="I16" s="129" t="s">
        <v>115</v>
      </c>
      <c r="J16" s="121">
        <v>0.25</v>
      </c>
      <c r="K16" s="129" t="s">
        <v>115</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t="s">
        <v>127</v>
      </c>
      <c r="E19" s="145">
        <v>47</v>
      </c>
      <c r="F19" s="128" t="s">
        <v>101</v>
      </c>
      <c r="G19" s="128" t="s">
        <v>102</v>
      </c>
      <c r="H19" s="128" t="s">
        <v>103</v>
      </c>
      <c r="I19" s="129">
        <v>0.25</v>
      </c>
      <c r="J19" s="121">
        <v>0.25</v>
      </c>
      <c r="K19" s="129">
        <v>6.25E-2</v>
      </c>
      <c r="M19" s="37"/>
    </row>
    <row r="20" spans="1:13" ht="14.25" hidden="1" customHeight="1" x14ac:dyDescent="0.25">
      <c r="A20" s="40"/>
      <c r="B20" s="130" t="s">
        <v>118</v>
      </c>
      <c r="C20" s="126" t="s">
        <v>119</v>
      </c>
      <c r="D20" s="127"/>
      <c r="E20" s="145">
        <v>49</v>
      </c>
      <c r="F20" s="128" t="s">
        <v>101</v>
      </c>
      <c r="G20" s="128" t="s">
        <v>102</v>
      </c>
      <c r="H20" s="128" t="s">
        <v>103</v>
      </c>
      <c r="I20" s="129" t="s">
        <v>115</v>
      </c>
      <c r="J20" s="121">
        <v>0.25</v>
      </c>
      <c r="K20" s="129" t="s">
        <v>115</v>
      </c>
      <c r="M20" s="37"/>
    </row>
    <row r="21" spans="1:13" ht="14.25" hidden="1" customHeight="1" x14ac:dyDescent="0.25">
      <c r="A21" s="40"/>
      <c r="B21" s="130" t="s">
        <v>120</v>
      </c>
      <c r="C21" s="126" t="s">
        <v>121</v>
      </c>
      <c r="D21" s="127"/>
      <c r="E21" s="145">
        <v>51</v>
      </c>
      <c r="F21" s="128" t="s">
        <v>101</v>
      </c>
      <c r="G21" s="128" t="s">
        <v>102</v>
      </c>
      <c r="H21" s="128" t="s">
        <v>103</v>
      </c>
      <c r="I21" s="129" t="s">
        <v>115</v>
      </c>
      <c r="J21" s="121">
        <v>0.25</v>
      </c>
      <c r="K21" s="129" t="s">
        <v>115</v>
      </c>
      <c r="M21" s="37"/>
    </row>
    <row r="22" spans="1:13" ht="14.25" hidden="1" customHeight="1" x14ac:dyDescent="0.25">
      <c r="A22" s="40"/>
      <c r="B22" s="130" t="s">
        <v>122</v>
      </c>
      <c r="C22" s="126" t="s">
        <v>123</v>
      </c>
      <c r="D22" s="127" t="s">
        <v>127</v>
      </c>
      <c r="E22" s="145">
        <v>53</v>
      </c>
      <c r="F22" s="128" t="s">
        <v>101</v>
      </c>
      <c r="G22" s="128" t="s">
        <v>102</v>
      </c>
      <c r="H22" s="128" t="s">
        <v>103</v>
      </c>
      <c r="I22" s="129">
        <v>0.25</v>
      </c>
      <c r="J22" s="121">
        <v>0.25</v>
      </c>
      <c r="K22" s="129">
        <v>6.25E-2</v>
      </c>
      <c r="M22" s="37"/>
    </row>
    <row r="23" spans="1:13" ht="14.25" hidden="1" customHeight="1" x14ac:dyDescent="0.25">
      <c r="A23" s="40"/>
      <c r="B23" s="130" t="s">
        <v>124</v>
      </c>
      <c r="C23" s="126" t="s">
        <v>114</v>
      </c>
      <c r="D23" s="127"/>
      <c r="E23" s="145">
        <v>55</v>
      </c>
      <c r="F23" s="128" t="s">
        <v>101</v>
      </c>
      <c r="G23" s="128" t="s">
        <v>102</v>
      </c>
      <c r="H23" s="128" t="s">
        <v>103</v>
      </c>
      <c r="I23" s="129" t="s">
        <v>115</v>
      </c>
      <c r="J23" s="121">
        <v>0.25</v>
      </c>
      <c r="K23" s="129" t="s">
        <v>115</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c r="E25" s="145">
        <v>58</v>
      </c>
      <c r="F25" s="128" t="s">
        <v>101</v>
      </c>
      <c r="G25" s="128" t="s">
        <v>75</v>
      </c>
      <c r="H25" s="128" t="s">
        <v>103</v>
      </c>
      <c r="I25" s="129" t="s">
        <v>115</v>
      </c>
      <c r="J25" s="143">
        <v>0.33333333333333331</v>
      </c>
      <c r="K25" s="129" t="s">
        <v>115</v>
      </c>
      <c r="M25" s="37"/>
    </row>
    <row r="26" spans="1:13" ht="14.25" hidden="1" customHeight="1" x14ac:dyDescent="0.25">
      <c r="A26" s="40"/>
      <c r="B26" s="130" t="s">
        <v>130</v>
      </c>
      <c r="C26" s="126" t="s">
        <v>131</v>
      </c>
      <c r="D26" s="127" t="s">
        <v>127</v>
      </c>
      <c r="E26" s="145">
        <v>60</v>
      </c>
      <c r="F26" s="128" t="s">
        <v>101</v>
      </c>
      <c r="G26" s="128" t="s">
        <v>75</v>
      </c>
      <c r="H26" s="128" t="s">
        <v>103</v>
      </c>
      <c r="I26" s="129">
        <v>0.33</v>
      </c>
      <c r="J26" s="121">
        <v>0.33333333333333331</v>
      </c>
      <c r="K26" s="129">
        <v>0.11</v>
      </c>
      <c r="M26" s="37"/>
    </row>
    <row r="27" spans="1:13" ht="14.25" hidden="1" customHeight="1" x14ac:dyDescent="0.25">
      <c r="A27" s="40"/>
      <c r="B27" s="130" t="s">
        <v>132</v>
      </c>
      <c r="C27" s="126" t="s">
        <v>133</v>
      </c>
      <c r="D27" s="127"/>
      <c r="E27" s="145">
        <v>62</v>
      </c>
      <c r="F27" s="128" t="s">
        <v>101</v>
      </c>
      <c r="G27" s="128" t="s">
        <v>75</v>
      </c>
      <c r="H27" s="128" t="s">
        <v>103</v>
      </c>
      <c r="I27" s="129" t="s">
        <v>115</v>
      </c>
      <c r="J27" s="121">
        <v>0.33</v>
      </c>
      <c r="K27" s="129" t="s">
        <v>115</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c r="E30" s="145">
        <v>70</v>
      </c>
      <c r="F30" s="128" t="s">
        <v>101</v>
      </c>
      <c r="G30" s="128" t="s">
        <v>75</v>
      </c>
      <c r="H30" s="128" t="s">
        <v>103</v>
      </c>
      <c r="I30" s="129" t="s">
        <v>115</v>
      </c>
      <c r="J30" s="121">
        <v>0.33</v>
      </c>
      <c r="K30" s="129" t="s">
        <v>115</v>
      </c>
      <c r="M30" s="37"/>
    </row>
    <row r="31" spans="1:13" ht="14.25" hidden="1" customHeight="1" x14ac:dyDescent="0.25">
      <c r="A31" s="40"/>
      <c r="B31" s="130" t="s">
        <v>140</v>
      </c>
      <c r="C31" s="126" t="s">
        <v>141</v>
      </c>
      <c r="D31" s="127" t="s">
        <v>127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c r="E32" s="145">
        <v>76</v>
      </c>
      <c r="F32" s="128" t="s">
        <v>101</v>
      </c>
      <c r="G32" s="128" t="s">
        <v>75</v>
      </c>
      <c r="H32" s="128" t="s">
        <v>103</v>
      </c>
      <c r="I32" s="129" t="s">
        <v>115</v>
      </c>
      <c r="J32" s="121">
        <v>0.33</v>
      </c>
      <c r="K32" s="129" t="s">
        <v>115</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c r="E34" s="145">
        <v>80</v>
      </c>
      <c r="F34" s="128" t="s">
        <v>101</v>
      </c>
      <c r="G34" s="128" t="s">
        <v>75</v>
      </c>
      <c r="H34" s="128" t="s">
        <v>103</v>
      </c>
      <c r="I34" s="129" t="s">
        <v>115</v>
      </c>
      <c r="J34" s="121">
        <v>0.33</v>
      </c>
      <c r="K34" s="129" t="s">
        <v>115</v>
      </c>
      <c r="M34" s="37"/>
    </row>
    <row r="35" spans="1:13" ht="14.25" hidden="1" customHeight="1" x14ac:dyDescent="0.25">
      <c r="A35" s="40"/>
      <c r="B35" s="130" t="s">
        <v>148</v>
      </c>
      <c r="C35" s="126" t="s">
        <v>149</v>
      </c>
      <c r="D35" s="7" t="s">
        <v>127</v>
      </c>
      <c r="E35" s="145">
        <v>82</v>
      </c>
      <c r="F35" s="128" t="s">
        <v>101</v>
      </c>
      <c r="G35" s="128" t="s">
        <v>75</v>
      </c>
      <c r="H35" s="128" t="s">
        <v>103</v>
      </c>
      <c r="I35" s="129">
        <v>0.5</v>
      </c>
      <c r="J35" s="121">
        <v>0.33</v>
      </c>
      <c r="K35" s="129">
        <v>0.16500000000000001</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0.5</v>
      </c>
      <c r="E43" s="20">
        <v>0.25</v>
      </c>
      <c r="F43" s="21">
        <f>E43*D43</f>
        <v>0.125</v>
      </c>
      <c r="M43" s="37"/>
    </row>
    <row r="44" spans="1:13" ht="27.75" customHeight="1" thickBot="1" x14ac:dyDescent="0.3">
      <c r="A44" s="40"/>
      <c r="C44" s="22" t="s">
        <v>160</v>
      </c>
      <c r="D44" s="23">
        <f>SUM(I19:I23)</f>
        <v>0.5</v>
      </c>
      <c r="E44" s="23">
        <v>0.25</v>
      </c>
      <c r="F44" s="24">
        <f>E44*D44</f>
        <v>0.125</v>
      </c>
      <c r="M44" s="37"/>
    </row>
    <row r="45" spans="1:13" ht="25.5" customHeight="1" thickBot="1" x14ac:dyDescent="0.3">
      <c r="A45" s="40"/>
      <c r="C45" s="220" t="s">
        <v>161</v>
      </c>
      <c r="D45" s="221"/>
      <c r="E45" s="22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0.33</v>
      </c>
      <c r="E49" s="29">
        <f t="shared" ref="E49:E51" si="0">1/3</f>
        <v>0.33333333333333331</v>
      </c>
      <c r="F49" s="30">
        <f t="shared" ref="F49:F51" si="1">E49*D49</f>
        <v>0.11</v>
      </c>
      <c r="M49" s="37"/>
    </row>
    <row r="50" spans="1:13" ht="31.5" x14ac:dyDescent="0.25">
      <c r="A50" s="40"/>
      <c r="C50" s="28" t="s">
        <v>165</v>
      </c>
      <c r="D50" s="29">
        <f>SUM(I28:I33)</f>
        <v>0.5</v>
      </c>
      <c r="E50" s="29">
        <f t="shared" si="0"/>
        <v>0.33333333333333331</v>
      </c>
      <c r="F50" s="30">
        <f t="shared" si="1"/>
        <v>0.16666666666666666</v>
      </c>
      <c r="M50" s="37"/>
    </row>
    <row r="51" spans="1:13" ht="32.25" thickBot="1" x14ac:dyDescent="0.3">
      <c r="A51" s="40"/>
      <c r="C51" s="28" t="s">
        <v>166</v>
      </c>
      <c r="D51" s="29">
        <f>SUM(I34:I36)</f>
        <v>0.5</v>
      </c>
      <c r="E51" s="29">
        <f t="shared" si="0"/>
        <v>0.33333333333333331</v>
      </c>
      <c r="F51" s="30">
        <f t="shared" si="1"/>
        <v>0.16666666666666666</v>
      </c>
      <c r="M51" s="37"/>
    </row>
    <row r="52" spans="1:13" ht="26.25" customHeight="1" thickBot="1" x14ac:dyDescent="0.3">
      <c r="A52" s="40"/>
      <c r="C52" s="214" t="s">
        <v>161</v>
      </c>
      <c r="D52" s="215"/>
      <c r="E52" s="216"/>
      <c r="F52" s="31">
        <f>SUM(F49:F51)</f>
        <v>0.44333333333333336</v>
      </c>
      <c r="M52" s="37"/>
    </row>
    <row r="53" spans="1:13" ht="14.25" customHeight="1" thickBot="1" x14ac:dyDescent="0.3">
      <c r="A53" s="40"/>
      <c r="M53" s="37"/>
    </row>
    <row r="54" spans="1:13" ht="27.75" customHeight="1" thickBot="1" x14ac:dyDescent="0.3">
      <c r="A54" s="40"/>
      <c r="C54" s="211" t="s">
        <v>167</v>
      </c>
      <c r="D54" s="212"/>
      <c r="E54" s="213"/>
      <c r="F54" s="32">
        <f>(F45*50%)+(F52*50%)</f>
        <v>0.59666666666666668</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QmeCKMQpe/A02KLL7IXR0t1s8RVKO1AnVow8ki5v4cuIP9YOZyMGaXOx1eK/tS8KBoBh96e/1aY9Z9flGWtC9A==" saltValue="2EwqVLkY2FmE8J5LUA20I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4"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0.25</v>
      </c>
      <c r="J12" s="143">
        <v>0.33333333333333331</v>
      </c>
      <c r="K12" s="129">
        <v>8.3333333333333329E-2</v>
      </c>
      <c r="M12" s="37"/>
    </row>
    <row r="13" spans="1:13" ht="14.25" hidden="1" customHeight="1" x14ac:dyDescent="0.25">
      <c r="A13" s="40"/>
      <c r="B13" s="130" t="s">
        <v>172</v>
      </c>
      <c r="C13" s="126" t="s">
        <v>173</v>
      </c>
      <c r="D13" s="127" t="s">
        <v>127</v>
      </c>
      <c r="E13" s="145">
        <v>86</v>
      </c>
      <c r="F13" s="128" t="s">
        <v>15</v>
      </c>
      <c r="G13" s="128" t="s">
        <v>171</v>
      </c>
      <c r="H13" s="128" t="s">
        <v>103</v>
      </c>
      <c r="I13" s="129">
        <v>0.25</v>
      </c>
      <c r="J13" s="143">
        <v>0.33333333333333331</v>
      </c>
      <c r="K13" s="129">
        <v>8.3333333333333329E-2</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103</v>
      </c>
      <c r="I17" s="129" t="s">
        <v>115</v>
      </c>
      <c r="J17" s="143">
        <v>0.33333333333333331</v>
      </c>
      <c r="K17" s="129" t="s">
        <v>115</v>
      </c>
      <c r="M17" s="37"/>
    </row>
    <row r="18" spans="1:13" ht="14.25" hidden="1" customHeight="1" x14ac:dyDescent="0.25">
      <c r="A18" s="40"/>
      <c r="B18" s="130" t="s">
        <v>182</v>
      </c>
      <c r="C18" s="126" t="s">
        <v>183</v>
      </c>
      <c r="D18" s="127" t="s">
        <v>127</v>
      </c>
      <c r="E18" s="145">
        <v>92</v>
      </c>
      <c r="F18" s="128" t="s">
        <v>15</v>
      </c>
      <c r="G18" s="128" t="s">
        <v>171</v>
      </c>
      <c r="H18" s="128" t="s">
        <v>103</v>
      </c>
      <c r="I18" s="129">
        <v>0.25</v>
      </c>
      <c r="J18" s="143">
        <v>0.33333333333333331</v>
      </c>
      <c r="K18" s="129">
        <v>8.3333333333333329E-2</v>
      </c>
      <c r="M18" s="37"/>
    </row>
    <row r="19" spans="1:13" ht="14.25" hidden="1" customHeight="1" x14ac:dyDescent="0.25">
      <c r="A19" s="40"/>
      <c r="B19" s="130" t="s">
        <v>184</v>
      </c>
      <c r="C19" s="126" t="s">
        <v>185</v>
      </c>
      <c r="D19" s="127" t="s">
        <v>127</v>
      </c>
      <c r="E19" s="145">
        <v>93</v>
      </c>
      <c r="F19" s="128" t="s">
        <v>15</v>
      </c>
      <c r="G19" s="128" t="s">
        <v>171</v>
      </c>
      <c r="H19" s="128" t="s">
        <v>103</v>
      </c>
      <c r="I19" s="129">
        <v>0.25</v>
      </c>
      <c r="J19" s="143">
        <v>0.33333333333333331</v>
      </c>
      <c r="K19" s="129">
        <v>8.3333333333333329E-2</v>
      </c>
      <c r="M19" s="37"/>
    </row>
    <row r="20" spans="1:13" ht="14.25" hidden="1" customHeight="1" x14ac:dyDescent="0.25">
      <c r="A20" s="40"/>
      <c r="B20" s="130" t="s">
        <v>186</v>
      </c>
      <c r="C20" s="126" t="s">
        <v>187</v>
      </c>
      <c r="D20" s="127"/>
      <c r="E20" s="145">
        <v>94</v>
      </c>
      <c r="F20" s="128" t="s">
        <v>15</v>
      </c>
      <c r="G20" s="128" t="s">
        <v>171</v>
      </c>
      <c r="H20" s="128" t="s">
        <v>103</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103</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t="s">
        <v>127</v>
      </c>
      <c r="E27" s="145">
        <v>102</v>
      </c>
      <c r="F27" s="128" t="s">
        <v>15</v>
      </c>
      <c r="G27" s="128" t="s">
        <v>171</v>
      </c>
      <c r="H27" s="128" t="s">
        <v>103</v>
      </c>
      <c r="I27" s="129">
        <v>1</v>
      </c>
      <c r="J27" s="143">
        <v>0.33333333333333331</v>
      </c>
      <c r="K27" s="131">
        <v>0.33333333333333331</v>
      </c>
      <c r="M27" s="37"/>
    </row>
    <row r="28" spans="1:13" ht="13.9" hidden="1" customHeight="1" x14ac:dyDescent="0.25">
      <c r="A28" s="40"/>
      <c r="B28" s="137" t="s">
        <v>202</v>
      </c>
      <c r="C28" s="126" t="s">
        <v>203</v>
      </c>
      <c r="D28" s="127"/>
      <c r="E28" s="145">
        <v>104</v>
      </c>
      <c r="F28" s="128" t="s">
        <v>15</v>
      </c>
      <c r="G28" s="128" t="s">
        <v>171</v>
      </c>
      <c r="H28" s="128" t="s">
        <v>103</v>
      </c>
      <c r="I28" s="129" t="s">
        <v>115</v>
      </c>
      <c r="J28" s="144">
        <v>0.33333333333333331</v>
      </c>
      <c r="K28" s="131" t="s">
        <v>115</v>
      </c>
      <c r="M28" s="37"/>
    </row>
    <row r="29" spans="1:13" ht="14.25" hidden="1"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hidden="1"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hidden="1" customHeight="1" x14ac:dyDescent="0.25">
      <c r="A32" s="40"/>
      <c r="B32" s="130" t="s">
        <v>211</v>
      </c>
      <c r="C32" s="126" t="s">
        <v>212</v>
      </c>
      <c r="D32" s="127"/>
      <c r="E32" s="145">
        <v>138</v>
      </c>
      <c r="F32" s="128" t="s">
        <v>15</v>
      </c>
      <c r="G32" s="128" t="s">
        <v>210</v>
      </c>
      <c r="H32" s="128" t="s">
        <v>103</v>
      </c>
      <c r="I32" s="129" t="s">
        <v>115</v>
      </c>
      <c r="J32" s="149">
        <v>0.16666666666666671</v>
      </c>
      <c r="K32" s="129" t="s">
        <v>115</v>
      </c>
      <c r="M32" s="37"/>
    </row>
    <row r="33" spans="1:13" ht="14.25" hidden="1" customHeight="1" x14ac:dyDescent="0.25">
      <c r="A33" s="40"/>
      <c r="B33" s="130" t="s">
        <v>213</v>
      </c>
      <c r="C33" s="126" t="s">
        <v>214</v>
      </c>
      <c r="D33" s="127" t="s">
        <v>127</v>
      </c>
      <c r="E33" s="145">
        <v>139</v>
      </c>
      <c r="F33" s="128" t="s">
        <v>15</v>
      </c>
      <c r="G33" s="128" t="s">
        <v>210</v>
      </c>
      <c r="H33" s="128" t="s">
        <v>103</v>
      </c>
      <c r="I33" s="129">
        <v>0.5</v>
      </c>
      <c r="J33" s="149">
        <v>0.16666666666666671</v>
      </c>
      <c r="K33" s="129">
        <v>8.3333333333333329E-2</v>
      </c>
      <c r="M33" s="37"/>
    </row>
    <row r="34" spans="1:13" ht="14.25" hidden="1" customHeight="1" x14ac:dyDescent="0.25">
      <c r="A34" s="40"/>
      <c r="B34" s="130" t="s">
        <v>215</v>
      </c>
      <c r="C34" s="126" t="s">
        <v>216</v>
      </c>
      <c r="D34" s="127"/>
      <c r="E34" s="145">
        <v>140</v>
      </c>
      <c r="F34" s="128" t="s">
        <v>15</v>
      </c>
      <c r="G34" s="128" t="s">
        <v>210</v>
      </c>
      <c r="H34" s="128" t="s">
        <v>103</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t="s">
        <v>127</v>
      </c>
      <c r="E41" s="145">
        <v>147</v>
      </c>
      <c r="F41" s="128" t="s">
        <v>15</v>
      </c>
      <c r="G41" s="128" t="s">
        <v>210</v>
      </c>
      <c r="H41" s="128" t="s">
        <v>103</v>
      </c>
      <c r="I41" s="129">
        <v>0.75</v>
      </c>
      <c r="J41" s="149">
        <v>0.16666666666666671</v>
      </c>
      <c r="K41" s="129">
        <v>0.125</v>
      </c>
      <c r="M41" s="37"/>
    </row>
    <row r="42" spans="1:13" ht="14.25" hidden="1"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hidden="1" customHeight="1" x14ac:dyDescent="0.25">
      <c r="A43" s="40"/>
      <c r="B43" s="130" t="s">
        <v>233</v>
      </c>
      <c r="C43" s="126" t="s">
        <v>234</v>
      </c>
      <c r="D43" s="127"/>
      <c r="E43" s="145">
        <v>149</v>
      </c>
      <c r="F43" s="128" t="s">
        <v>15</v>
      </c>
      <c r="G43" s="128" t="s">
        <v>210</v>
      </c>
      <c r="H43" s="128" t="s">
        <v>103</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2.7300000000000001E-2</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103</v>
      </c>
      <c r="I59" s="129" t="s">
        <v>115</v>
      </c>
      <c r="J59" s="149">
        <v>0.16666666666666671</v>
      </c>
      <c r="K59" s="129" t="s">
        <v>115</v>
      </c>
      <c r="M59" s="37"/>
    </row>
    <row r="60" spans="1:13" ht="14.25" hidden="1"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hidden="1" customHeight="1" x14ac:dyDescent="0.25">
      <c r="A61" s="40"/>
      <c r="B61" s="130" t="s">
        <v>269</v>
      </c>
      <c r="C61" s="126" t="s">
        <v>270</v>
      </c>
      <c r="D61" s="127" t="s">
        <v>127</v>
      </c>
      <c r="E61" s="145">
        <v>167</v>
      </c>
      <c r="F61" s="128" t="s">
        <v>15</v>
      </c>
      <c r="G61" s="128" t="s">
        <v>210</v>
      </c>
      <c r="H61" s="128" t="s">
        <v>103</v>
      </c>
      <c r="I61" s="129">
        <v>0.25</v>
      </c>
      <c r="J61" s="149">
        <v>0.16666666666666671</v>
      </c>
      <c r="K61" s="129">
        <v>4.1666666666666657E-2</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8</v>
      </c>
      <c r="E63" s="147">
        <v>524</v>
      </c>
      <c r="F63" s="122" t="s">
        <v>15</v>
      </c>
      <c r="G63" s="122" t="s">
        <v>210</v>
      </c>
      <c r="H63" s="122" t="s">
        <v>103</v>
      </c>
      <c r="I63" s="123">
        <v>1</v>
      </c>
      <c r="J63" s="152">
        <v>0.16666666666666671</v>
      </c>
      <c r="K63" s="123">
        <v>0.16666666666666671</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0.5</v>
      </c>
      <c r="E77" s="29">
        <f>1/6</f>
        <v>0.16666666666666666</v>
      </c>
      <c r="F77" s="30">
        <f>E77*D77</f>
        <v>8.3333333333333329E-2</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1</v>
      </c>
      <c r="E79" s="29">
        <f t="shared" si="2"/>
        <v>0.16666666666666666</v>
      </c>
      <c r="F79" s="30">
        <f t="shared" si="3"/>
        <v>0.16666666666666666</v>
      </c>
      <c r="M79" s="37"/>
    </row>
    <row r="80" spans="1:13" ht="47.25" x14ac:dyDescent="0.25">
      <c r="A80" s="40"/>
      <c r="C80" s="19" t="s">
        <v>285</v>
      </c>
      <c r="D80" s="20">
        <f>SUM(I40:I44)</f>
        <v>0.75</v>
      </c>
      <c r="E80" s="29">
        <f t="shared" si="2"/>
        <v>0.16666666666666666</v>
      </c>
      <c r="F80" s="30">
        <f t="shared" si="3"/>
        <v>0.125</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0.25</v>
      </c>
      <c r="E82" s="29">
        <f t="shared" si="2"/>
        <v>0.16666666666666666</v>
      </c>
      <c r="F82" s="30">
        <f t="shared" si="3"/>
        <v>4.1666666666666664E-2</v>
      </c>
      <c r="M82" s="37"/>
    </row>
    <row r="83" spans="1:13" ht="27" customHeight="1" thickBot="1" x14ac:dyDescent="0.3">
      <c r="A83" s="40"/>
      <c r="C83" s="214" t="s">
        <v>161</v>
      </c>
      <c r="D83" s="221"/>
      <c r="E83" s="222"/>
      <c r="F83" s="31">
        <f>SUM(F77:F82)</f>
        <v>0.63833333333333331</v>
      </c>
      <c r="M83" s="37"/>
    </row>
    <row r="84" spans="1:13" ht="14.25" customHeight="1" thickBot="1" x14ac:dyDescent="0.3">
      <c r="A84" s="40"/>
      <c r="M84" s="37"/>
    </row>
    <row r="85" spans="1:13" ht="28.5" customHeight="1" thickBot="1" x14ac:dyDescent="0.3">
      <c r="A85" s="40"/>
      <c r="C85" s="211" t="s">
        <v>167</v>
      </c>
      <c r="D85" s="221"/>
      <c r="E85" s="222"/>
      <c r="F85" s="76">
        <f>(F73*50%)+(F83*50%)</f>
        <v>0.8191666666666666</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ZdkAMuKuIX09ynsAn8U4J9Tcpx1FbvvR1JmHY1AMx1LnhAC9S4imZb7I65YYKm5uYGn1PvzuzyJUGtEDsb6tnA==" saltValue="dXRvOu0xblFow4AqvAxTk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89"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3.9"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t="s">
        <v>100</v>
      </c>
      <c r="E12" s="145">
        <v>171</v>
      </c>
      <c r="F12" s="120" t="s">
        <v>18</v>
      </c>
      <c r="G12" s="120" t="s">
        <v>294</v>
      </c>
      <c r="H12" s="120" t="s">
        <v>103</v>
      </c>
      <c r="I12" s="121">
        <v>0.3846</v>
      </c>
      <c r="J12" s="143">
        <v>0.16666666666666671</v>
      </c>
      <c r="K12" s="121">
        <v>6.4100000000000004E-2</v>
      </c>
      <c r="M12" s="99"/>
    </row>
    <row r="13" spans="1:13" ht="14.25" hidden="1" customHeight="1" x14ac:dyDescent="0.2">
      <c r="A13" s="68"/>
      <c r="B13" s="142" t="s">
        <v>295</v>
      </c>
      <c r="C13" s="141" t="s">
        <v>296</v>
      </c>
      <c r="D13" s="140" t="s">
        <v>89</v>
      </c>
      <c r="E13" s="145">
        <v>172</v>
      </c>
      <c r="F13" s="120" t="s">
        <v>18</v>
      </c>
      <c r="G13" s="120" t="s">
        <v>294</v>
      </c>
      <c r="H13" s="120" t="s">
        <v>103</v>
      </c>
      <c r="I13" s="144">
        <v>7.6899999999999996E-2</v>
      </c>
      <c r="J13" s="143">
        <v>0.16666666666666671</v>
      </c>
      <c r="K13" s="121">
        <v>1.2816666666666671E-2</v>
      </c>
      <c r="M13" s="99"/>
    </row>
    <row r="14" spans="1:13" ht="14.25" hidden="1" customHeight="1" x14ac:dyDescent="0.2">
      <c r="A14" s="68"/>
      <c r="B14" s="142" t="s">
        <v>297</v>
      </c>
      <c r="C14" s="141" t="s">
        <v>298</v>
      </c>
      <c r="D14" s="140" t="s">
        <v>89</v>
      </c>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t="s">
        <v>89</v>
      </c>
      <c r="E15" s="145">
        <v>174</v>
      </c>
      <c r="F15" s="120" t="s">
        <v>18</v>
      </c>
      <c r="G15" s="120" t="s">
        <v>294</v>
      </c>
      <c r="H15" s="120" t="s">
        <v>103</v>
      </c>
      <c r="I15" s="144">
        <v>0</v>
      </c>
      <c r="J15" s="143">
        <v>0.16666666666666671</v>
      </c>
      <c r="K15" s="121">
        <v>0</v>
      </c>
      <c r="M15" s="99"/>
    </row>
    <row r="16" spans="1:13" ht="14.25" hidden="1" customHeight="1" x14ac:dyDescent="0.2">
      <c r="A16" s="68"/>
      <c r="B16" s="142" t="s">
        <v>301</v>
      </c>
      <c r="C16" s="141" t="s">
        <v>302</v>
      </c>
      <c r="D16" s="140" t="s">
        <v>89</v>
      </c>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t="s">
        <v>89</v>
      </c>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c r="E18" s="145">
        <v>304</v>
      </c>
      <c r="F18" s="128" t="s">
        <v>18</v>
      </c>
      <c r="G18" s="128" t="s">
        <v>294</v>
      </c>
      <c r="H18" s="128" t="s">
        <v>103</v>
      </c>
      <c r="I18" s="129" t="s">
        <v>115</v>
      </c>
      <c r="J18" s="149">
        <v>0.16666666666666671</v>
      </c>
      <c r="K18" s="129" t="s">
        <v>115</v>
      </c>
      <c r="M18" s="99"/>
    </row>
    <row r="19" spans="1:13" ht="14.25" hidden="1" customHeight="1" x14ac:dyDescent="0.2">
      <c r="A19" s="68"/>
      <c r="B19" s="137" t="s">
        <v>307</v>
      </c>
      <c r="C19" s="126" t="s">
        <v>308</v>
      </c>
      <c r="D19" s="127"/>
      <c r="E19" s="145">
        <v>305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c r="E20" s="145">
        <v>306</v>
      </c>
      <c r="F20" s="128" t="s">
        <v>18</v>
      </c>
      <c r="G20" s="128" t="s">
        <v>294</v>
      </c>
      <c r="H20" s="128" t="s">
        <v>103</v>
      </c>
      <c r="I20" s="129" t="s">
        <v>115</v>
      </c>
      <c r="J20" s="149">
        <v>0.16666666666666671</v>
      </c>
      <c r="K20" s="129" t="s">
        <v>115</v>
      </c>
      <c r="M20" s="99"/>
    </row>
    <row r="21" spans="1:13" ht="14.25" hidden="1" customHeight="1" x14ac:dyDescent="0.2">
      <c r="A21" s="68"/>
      <c r="B21" s="137" t="s">
        <v>311</v>
      </c>
      <c r="C21" s="126" t="s">
        <v>312</v>
      </c>
      <c r="D21" s="127" t="s">
        <v>127</v>
      </c>
      <c r="E21" s="145">
        <v>307</v>
      </c>
      <c r="F21" s="128" t="s">
        <v>18</v>
      </c>
      <c r="G21" s="128" t="s">
        <v>294</v>
      </c>
      <c r="H21" s="128" t="s">
        <v>103</v>
      </c>
      <c r="I21" s="129">
        <v>1</v>
      </c>
      <c r="J21" s="149">
        <v>0.16666666666666671</v>
      </c>
      <c r="K21" s="129">
        <v>0.16666666666666671</v>
      </c>
      <c r="M21" s="99"/>
    </row>
    <row r="22" spans="1:13" ht="14.25" hidden="1" customHeight="1" x14ac:dyDescent="0.2">
      <c r="A22" s="68"/>
      <c r="B22" s="137" t="s">
        <v>313</v>
      </c>
      <c r="C22" s="126" t="s">
        <v>314</v>
      </c>
      <c r="D22" s="127"/>
      <c r="E22" s="145">
        <v>308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c r="E23" s="145">
        <v>320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c r="E24" s="145">
        <v>321</v>
      </c>
      <c r="F24" s="128" t="s">
        <v>18</v>
      </c>
      <c r="G24" s="128" t="s">
        <v>294</v>
      </c>
      <c r="H24" s="128" t="s">
        <v>103</v>
      </c>
      <c r="I24" s="129" t="s">
        <v>115</v>
      </c>
      <c r="J24" s="149">
        <v>0.16666666666666671</v>
      </c>
      <c r="K24" s="131" t="s">
        <v>115</v>
      </c>
      <c r="M24" s="99"/>
    </row>
    <row r="25" spans="1:13" ht="14.25" hidden="1" customHeight="1" x14ac:dyDescent="0.2">
      <c r="A25" s="68"/>
      <c r="B25" s="130" t="s">
        <v>319</v>
      </c>
      <c r="C25" s="126" t="s">
        <v>320</v>
      </c>
      <c r="D25" s="127" t="s">
        <v>127</v>
      </c>
      <c r="E25" s="145">
        <v>322</v>
      </c>
      <c r="F25" s="128" t="s">
        <v>18</v>
      </c>
      <c r="G25" s="128" t="s">
        <v>294</v>
      </c>
      <c r="H25" s="128" t="s">
        <v>103</v>
      </c>
      <c r="I25" s="129">
        <v>0.25</v>
      </c>
      <c r="J25" s="149">
        <v>0.16666666666666671</v>
      </c>
      <c r="K25" s="131">
        <v>4.1666666666666657E-2</v>
      </c>
      <c r="M25" s="99"/>
    </row>
    <row r="26" spans="1:13" ht="14.25" hidden="1" customHeight="1" x14ac:dyDescent="0.2">
      <c r="A26" s="68"/>
      <c r="B26" s="130" t="s">
        <v>321</v>
      </c>
      <c r="C26" s="126" t="s">
        <v>322</v>
      </c>
      <c r="D26" s="127" t="s">
        <v>127</v>
      </c>
      <c r="E26" s="145">
        <v>323</v>
      </c>
      <c r="F26" s="128" t="s">
        <v>18</v>
      </c>
      <c r="G26" s="128" t="s">
        <v>294</v>
      </c>
      <c r="H26" s="128" t="s">
        <v>103</v>
      </c>
      <c r="I26" s="129">
        <v>0.25</v>
      </c>
      <c r="J26" s="149">
        <v>0.16666666666666671</v>
      </c>
      <c r="K26" s="131">
        <v>4.1666666666666657E-2</v>
      </c>
      <c r="M26" s="99"/>
    </row>
    <row r="27" spans="1:13" ht="14.25" hidden="1" customHeight="1" x14ac:dyDescent="0.2">
      <c r="A27" s="68"/>
      <c r="B27" s="130" t="s">
        <v>323</v>
      </c>
      <c r="C27" s="126" t="s">
        <v>324</v>
      </c>
      <c r="D27" s="127" t="s">
        <v>127</v>
      </c>
      <c r="E27" s="145">
        <v>324</v>
      </c>
      <c r="F27" s="128" t="s">
        <v>18</v>
      </c>
      <c r="G27" s="128" t="s">
        <v>294</v>
      </c>
      <c r="H27" s="128" t="s">
        <v>103</v>
      </c>
      <c r="I27" s="131">
        <v>0.25</v>
      </c>
      <c r="J27" s="149">
        <v>0.16666666666666671</v>
      </c>
      <c r="K27" s="131">
        <v>4.1666666666666657E-2</v>
      </c>
      <c r="M27" s="99"/>
    </row>
    <row r="28" spans="1:13" ht="14.25" hidden="1" customHeight="1" x14ac:dyDescent="0.2">
      <c r="A28" s="68"/>
      <c r="B28" s="130" t="s">
        <v>325</v>
      </c>
      <c r="C28" s="126" t="s">
        <v>326</v>
      </c>
      <c r="D28" s="127"/>
      <c r="E28" s="145">
        <v>325</v>
      </c>
      <c r="F28" s="128" t="s">
        <v>18</v>
      </c>
      <c r="G28" s="128" t="s">
        <v>294</v>
      </c>
      <c r="H28" s="128" t="s">
        <v>103</v>
      </c>
      <c r="I28" s="129" t="s">
        <v>115</v>
      </c>
      <c r="J28" s="149">
        <v>0.16666666666666671</v>
      </c>
      <c r="K28" s="131" t="s">
        <v>115</v>
      </c>
      <c r="M28" s="99"/>
    </row>
    <row r="29" spans="1:13" ht="14.25" hidden="1" customHeight="1" x14ac:dyDescent="0.2">
      <c r="A29" s="68"/>
      <c r="B29" s="130" t="s">
        <v>327</v>
      </c>
      <c r="C29" s="126" t="s">
        <v>328</v>
      </c>
      <c r="D29" s="127"/>
      <c r="E29" s="145">
        <v>326</v>
      </c>
      <c r="F29" s="128" t="s">
        <v>18</v>
      </c>
      <c r="G29" s="128" t="s">
        <v>294</v>
      </c>
      <c r="H29" s="128" t="s">
        <v>103</v>
      </c>
      <c r="I29" s="129" t="s">
        <v>115</v>
      </c>
      <c r="J29" s="149">
        <v>0.16666666666666671</v>
      </c>
      <c r="K29" s="131" t="s">
        <v>115</v>
      </c>
      <c r="M29" s="99"/>
    </row>
    <row r="30" spans="1:13" ht="14.25" hidden="1" customHeight="1" x14ac:dyDescent="0.2">
      <c r="A30" s="68"/>
      <c r="B30" s="130" t="s">
        <v>329</v>
      </c>
      <c r="C30" s="126" t="s">
        <v>330</v>
      </c>
      <c r="D30" s="127"/>
      <c r="E30" s="145">
        <v>327</v>
      </c>
      <c r="F30" s="128" t="s">
        <v>18</v>
      </c>
      <c r="G30" s="128" t="s">
        <v>294</v>
      </c>
      <c r="H30" s="128" t="s">
        <v>103</v>
      </c>
      <c r="I30" s="129" t="s">
        <v>115</v>
      </c>
      <c r="J30" s="149">
        <v>0.16666666666666671</v>
      </c>
      <c r="K30" s="131" t="s">
        <v>115</v>
      </c>
      <c r="M30" s="99"/>
    </row>
    <row r="31" spans="1:13" ht="13.9" hidden="1" customHeight="1" x14ac:dyDescent="0.2">
      <c r="A31" s="68"/>
      <c r="B31" s="130" t="s">
        <v>331</v>
      </c>
      <c r="C31" s="126" t="s">
        <v>332</v>
      </c>
      <c r="D31" s="127" t="s">
        <v>127</v>
      </c>
      <c r="E31" s="145">
        <v>329</v>
      </c>
      <c r="F31" s="128" t="s">
        <v>18</v>
      </c>
      <c r="G31" s="128" t="s">
        <v>294</v>
      </c>
      <c r="H31" s="128" t="s">
        <v>103</v>
      </c>
      <c r="I31" s="129">
        <v>0.25</v>
      </c>
      <c r="J31" s="149">
        <v>0.16666666666666671</v>
      </c>
      <c r="K31" s="131">
        <v>4.1666666666666657E-2</v>
      </c>
      <c r="M31" s="99"/>
    </row>
    <row r="32" spans="1:13" ht="14.25" hidden="1" customHeight="1" x14ac:dyDescent="0.2">
      <c r="A32" s="68"/>
      <c r="B32" s="130" t="s">
        <v>333</v>
      </c>
      <c r="C32" s="126" t="s">
        <v>334</v>
      </c>
      <c r="D32" s="127"/>
      <c r="E32" s="145">
        <v>330</v>
      </c>
      <c r="F32" s="128" t="s">
        <v>18</v>
      </c>
      <c r="G32" s="128" t="s">
        <v>294</v>
      </c>
      <c r="H32" s="128" t="s">
        <v>103</v>
      </c>
      <c r="I32" s="129" t="s">
        <v>115</v>
      </c>
      <c r="J32" s="149">
        <v>0.16666666666666671</v>
      </c>
      <c r="K32" s="131" t="s">
        <v>115</v>
      </c>
      <c r="M32" s="99"/>
    </row>
    <row r="33" spans="1:13" ht="14.25" hidden="1" customHeight="1" x14ac:dyDescent="0.2">
      <c r="A33" s="68"/>
      <c r="B33" s="130" t="s">
        <v>335</v>
      </c>
      <c r="C33" s="126" t="s">
        <v>336</v>
      </c>
      <c r="D33" s="127"/>
      <c r="E33" s="145">
        <v>332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333</v>
      </c>
      <c r="F34" s="128" t="s">
        <v>18</v>
      </c>
      <c r="G34" s="128" t="s">
        <v>82</v>
      </c>
      <c r="H34" s="128" t="s">
        <v>103</v>
      </c>
      <c r="I34" s="129">
        <v>0.33333333333333343</v>
      </c>
      <c r="J34" s="143">
        <v>0.33333333333333331</v>
      </c>
      <c r="K34" s="131">
        <v>0.1111111111111111</v>
      </c>
      <c r="M34" s="99"/>
    </row>
    <row r="35" spans="1:13" ht="14.25" hidden="1" customHeight="1" x14ac:dyDescent="0.2">
      <c r="A35" s="68"/>
      <c r="B35" s="130" t="s">
        <v>339</v>
      </c>
      <c r="C35" s="126" t="s">
        <v>340</v>
      </c>
      <c r="D35" s="127" t="s">
        <v>127</v>
      </c>
      <c r="E35" s="145">
        <v>334</v>
      </c>
      <c r="F35" s="128" t="s">
        <v>18</v>
      </c>
      <c r="G35" s="128" t="s">
        <v>82</v>
      </c>
      <c r="H35" s="128" t="s">
        <v>103</v>
      </c>
      <c r="I35" s="129">
        <v>0.33333333333333343</v>
      </c>
      <c r="J35" s="143">
        <v>0.33333333333333331</v>
      </c>
      <c r="K35" s="131">
        <v>0.1111111111111111</v>
      </c>
      <c r="M35" s="99"/>
    </row>
    <row r="36" spans="1:13" ht="14.25" hidden="1" customHeight="1" x14ac:dyDescent="0.2">
      <c r="A36" s="68"/>
      <c r="B36" s="130" t="s">
        <v>341</v>
      </c>
      <c r="C36" s="126" t="s">
        <v>342</v>
      </c>
      <c r="D36" s="127" t="s">
        <v>127</v>
      </c>
      <c r="E36" s="145">
        <v>335</v>
      </c>
      <c r="F36" s="128" t="s">
        <v>18</v>
      </c>
      <c r="G36" s="128" t="s">
        <v>82</v>
      </c>
      <c r="H36" s="128" t="s">
        <v>103</v>
      </c>
      <c r="I36" s="129">
        <v>0.33333333333333343</v>
      </c>
      <c r="J36" s="143">
        <v>0.33333333333333331</v>
      </c>
      <c r="K36" s="131">
        <v>0.1111111111111111</v>
      </c>
      <c r="M36" s="99"/>
    </row>
    <row r="37" spans="1:13" ht="14.25" hidden="1" customHeight="1" x14ac:dyDescent="0.2">
      <c r="A37" s="68"/>
      <c r="B37" s="130" t="s">
        <v>343</v>
      </c>
      <c r="C37" s="138" t="s">
        <v>344</v>
      </c>
      <c r="D37" s="127"/>
      <c r="E37" s="145">
        <v>336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338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339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340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c r="E41" s="145">
        <v>341</v>
      </c>
      <c r="F41" s="128" t="s">
        <v>18</v>
      </c>
      <c r="G41" s="128" t="s">
        <v>82</v>
      </c>
      <c r="H41" s="128" t="s">
        <v>103</v>
      </c>
      <c r="I41" s="129" t="s">
        <v>115</v>
      </c>
      <c r="J41" s="143">
        <v>0.33333333333333331</v>
      </c>
      <c r="K41" s="131" t="s">
        <v>115</v>
      </c>
      <c r="M41" s="99"/>
    </row>
    <row r="42" spans="1:13" ht="14.25" hidden="1" customHeight="1" x14ac:dyDescent="0.2">
      <c r="A42" s="68"/>
      <c r="B42" s="130" t="s">
        <v>352</v>
      </c>
      <c r="C42" s="126" t="s">
        <v>353</v>
      </c>
      <c r="D42" s="127"/>
      <c r="E42" s="145">
        <v>342</v>
      </c>
      <c r="F42" s="128" t="s">
        <v>18</v>
      </c>
      <c r="G42" s="128" t="s">
        <v>82</v>
      </c>
      <c r="H42" s="128" t="s">
        <v>103</v>
      </c>
      <c r="I42" s="129" t="s">
        <v>115</v>
      </c>
      <c r="J42" s="143">
        <v>0.33333333333333331</v>
      </c>
      <c r="K42" s="131" t="s">
        <v>115</v>
      </c>
      <c r="M42" s="99"/>
    </row>
    <row r="43" spans="1:13" ht="14.25" hidden="1" customHeight="1" x14ac:dyDescent="0.2">
      <c r="A43" s="68"/>
      <c r="B43" s="130" t="s">
        <v>354</v>
      </c>
      <c r="C43" s="126" t="s">
        <v>355</v>
      </c>
      <c r="D43" s="127" t="s">
        <v>127</v>
      </c>
      <c r="E43" s="145">
        <v>343</v>
      </c>
      <c r="F43" s="128" t="s">
        <v>18</v>
      </c>
      <c r="G43" s="128" t="s">
        <v>82</v>
      </c>
      <c r="H43" s="128" t="s">
        <v>103</v>
      </c>
      <c r="I43" s="129">
        <v>0</v>
      </c>
      <c r="J43" s="143">
        <v>0.33333333333333331</v>
      </c>
      <c r="K43" s="131">
        <v>0</v>
      </c>
      <c r="M43" s="99"/>
    </row>
    <row r="44" spans="1:13" ht="14.25" hidden="1" customHeight="1" x14ac:dyDescent="0.2">
      <c r="A44" s="68"/>
      <c r="B44" s="130" t="s">
        <v>356</v>
      </c>
      <c r="C44" s="126" t="s">
        <v>357</v>
      </c>
      <c r="D44" s="127"/>
      <c r="E44" s="145">
        <v>344</v>
      </c>
      <c r="F44" s="128" t="s">
        <v>18</v>
      </c>
      <c r="G44" s="128" t="s">
        <v>82</v>
      </c>
      <c r="H44" s="128" t="s">
        <v>103</v>
      </c>
      <c r="I44" s="129" t="s">
        <v>115</v>
      </c>
      <c r="J44" s="143">
        <v>0.33333333333333331</v>
      </c>
      <c r="K44" s="131" t="s">
        <v>115</v>
      </c>
      <c r="M44" s="99"/>
    </row>
    <row r="45" spans="1:13" ht="14.25" hidden="1" customHeight="1" x14ac:dyDescent="0.2">
      <c r="A45" s="68"/>
      <c r="B45" s="130" t="s">
        <v>358</v>
      </c>
      <c r="C45" s="126" t="s">
        <v>359</v>
      </c>
      <c r="D45" s="127"/>
      <c r="E45" s="145">
        <v>345</v>
      </c>
      <c r="F45" s="128" t="s">
        <v>18</v>
      </c>
      <c r="G45" s="128" t="s">
        <v>82</v>
      </c>
      <c r="H45" s="128" t="s">
        <v>103</v>
      </c>
      <c r="I45" s="129" t="s">
        <v>115</v>
      </c>
      <c r="J45" s="143">
        <v>0.33333333333333331</v>
      </c>
      <c r="K45" s="131" t="s">
        <v>115</v>
      </c>
      <c r="M45" s="99"/>
    </row>
    <row r="46" spans="1:13" ht="14.25" hidden="1" customHeight="1" x14ac:dyDescent="0.2">
      <c r="A46" s="68"/>
      <c r="B46" s="130" t="s">
        <v>360</v>
      </c>
      <c r="C46" s="126" t="s">
        <v>361</v>
      </c>
      <c r="D46" s="127"/>
      <c r="E46" s="145">
        <v>346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c r="E47" s="145">
        <v>347</v>
      </c>
      <c r="F47" s="128" t="s">
        <v>18</v>
      </c>
      <c r="G47" s="128" t="s">
        <v>82</v>
      </c>
      <c r="H47" s="128" t="s">
        <v>103</v>
      </c>
      <c r="I47" s="129" t="s">
        <v>115</v>
      </c>
      <c r="J47" s="143">
        <v>0.33333333333333331</v>
      </c>
      <c r="K47" s="131" t="s">
        <v>115</v>
      </c>
      <c r="M47" s="99"/>
    </row>
    <row r="48" spans="1:13" ht="14.25" hidden="1" customHeight="1" x14ac:dyDescent="0.2">
      <c r="A48" s="68"/>
      <c r="B48" s="130" t="s">
        <v>364</v>
      </c>
      <c r="C48" s="126" t="s">
        <v>365</v>
      </c>
      <c r="D48" s="127"/>
      <c r="E48" s="145">
        <v>348</v>
      </c>
      <c r="F48" s="128" t="s">
        <v>18</v>
      </c>
      <c r="G48" s="128" t="s">
        <v>82</v>
      </c>
      <c r="H48" s="128" t="s">
        <v>103</v>
      </c>
      <c r="I48" s="129" t="s">
        <v>115</v>
      </c>
      <c r="J48" s="143">
        <v>0.33333333333333331</v>
      </c>
      <c r="K48" s="131" t="s">
        <v>115</v>
      </c>
      <c r="M48" s="99"/>
    </row>
    <row r="49" spans="1:13" ht="14.25" hidden="1" customHeight="1" x14ac:dyDescent="0.2">
      <c r="A49" s="68"/>
      <c r="B49" s="130" t="s">
        <v>366</v>
      </c>
      <c r="C49" s="126" t="s">
        <v>367</v>
      </c>
      <c r="D49" s="127"/>
      <c r="E49" s="145">
        <v>349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c r="E50" s="145">
        <v>350</v>
      </c>
      <c r="F50" s="128" t="s">
        <v>18</v>
      </c>
      <c r="G50" s="128" t="s">
        <v>82</v>
      </c>
      <c r="H50" s="128" t="s">
        <v>103</v>
      </c>
      <c r="I50" s="129" t="s">
        <v>115</v>
      </c>
      <c r="J50" s="143">
        <v>0.33333333333333331</v>
      </c>
      <c r="K50" s="131" t="s">
        <v>115</v>
      </c>
      <c r="M50" s="99"/>
    </row>
    <row r="51" spans="1:13" ht="14.25" hidden="1" customHeight="1" x14ac:dyDescent="0.2">
      <c r="A51" s="68"/>
      <c r="B51" s="130" t="s">
        <v>370</v>
      </c>
      <c r="C51" s="126" t="s">
        <v>371</v>
      </c>
      <c r="D51" s="127"/>
      <c r="E51" s="145">
        <v>351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352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354</v>
      </c>
      <c r="F54" s="128" t="s">
        <v>18</v>
      </c>
      <c r="G54" s="128" t="s">
        <v>82</v>
      </c>
      <c r="H54" s="128" t="s">
        <v>103</v>
      </c>
      <c r="I54" s="129">
        <v>0</v>
      </c>
      <c r="J54" s="151">
        <v>0.33333333333333331</v>
      </c>
      <c r="K54" s="131">
        <v>0</v>
      </c>
      <c r="M54" s="99"/>
    </row>
    <row r="55" spans="1:13" ht="14.25" hidden="1" customHeight="1" x14ac:dyDescent="0.2">
      <c r="A55" s="68"/>
      <c r="B55" s="137" t="s">
        <v>377</v>
      </c>
      <c r="C55" s="126" t="s">
        <v>378</v>
      </c>
      <c r="D55" s="127" t="s">
        <v>127</v>
      </c>
      <c r="E55" s="145">
        <v>405</v>
      </c>
      <c r="F55" s="128" t="s">
        <v>18</v>
      </c>
      <c r="G55" s="128" t="s">
        <v>379</v>
      </c>
      <c r="H55" s="128" t="s">
        <v>103</v>
      </c>
      <c r="I55" s="129">
        <v>0.25</v>
      </c>
      <c r="J55" s="143">
        <v>0.33333333333333331</v>
      </c>
      <c r="K55" s="131">
        <v>8.3333333333333329E-2</v>
      </c>
      <c r="M55" s="99"/>
    </row>
    <row r="56" spans="1:13" ht="14.25" hidden="1" customHeight="1" x14ac:dyDescent="0.2">
      <c r="A56" s="68"/>
      <c r="B56" s="137" t="s">
        <v>380</v>
      </c>
      <c r="C56" s="126" t="s">
        <v>381</v>
      </c>
      <c r="D56" s="127" t="s">
        <v>127</v>
      </c>
      <c r="E56" s="145">
        <v>415</v>
      </c>
      <c r="F56" s="128" t="s">
        <v>18</v>
      </c>
      <c r="G56" s="128" t="s">
        <v>379</v>
      </c>
      <c r="H56" s="128" t="s">
        <v>103</v>
      </c>
      <c r="I56" s="129">
        <v>0.25</v>
      </c>
      <c r="J56" s="143">
        <v>0.33333333333333331</v>
      </c>
      <c r="K56" s="131">
        <v>8.3333333333333329E-2</v>
      </c>
      <c r="M56" s="99"/>
    </row>
    <row r="57" spans="1:13" ht="14.25" hidden="1" customHeight="1" x14ac:dyDescent="0.2">
      <c r="A57" s="68"/>
      <c r="B57" s="137" t="s">
        <v>382</v>
      </c>
      <c r="C57" s="126" t="s">
        <v>383</v>
      </c>
      <c r="D57" s="127" t="s">
        <v>127</v>
      </c>
      <c r="E57" s="145">
        <v>416</v>
      </c>
      <c r="F57" s="128" t="s">
        <v>18</v>
      </c>
      <c r="G57" s="128" t="s">
        <v>379</v>
      </c>
      <c r="H57" s="128" t="s">
        <v>103</v>
      </c>
      <c r="I57" s="129">
        <v>0.25</v>
      </c>
      <c r="J57" s="143">
        <v>0.33333333333333331</v>
      </c>
      <c r="K57" s="131">
        <v>8.3333333333333329E-2</v>
      </c>
      <c r="M57" s="99"/>
    </row>
    <row r="58" spans="1:13" ht="14.25" hidden="1" customHeight="1" x14ac:dyDescent="0.2">
      <c r="A58" s="68"/>
      <c r="B58" s="137" t="s">
        <v>384</v>
      </c>
      <c r="C58" s="126" t="s">
        <v>385</v>
      </c>
      <c r="D58" s="127" t="s">
        <v>127</v>
      </c>
      <c r="E58" s="145">
        <v>417</v>
      </c>
      <c r="F58" s="128" t="s">
        <v>18</v>
      </c>
      <c r="G58" s="128" t="s">
        <v>379</v>
      </c>
      <c r="H58" s="128" t="s">
        <v>103</v>
      </c>
      <c r="I58" s="129">
        <v>0.25</v>
      </c>
      <c r="J58" s="143">
        <v>0.33333333333333331</v>
      </c>
      <c r="K58" s="131">
        <v>8.3333333333333329E-2</v>
      </c>
      <c r="M58" s="99"/>
    </row>
    <row r="59" spans="1:13" ht="14.25" hidden="1" customHeight="1" x14ac:dyDescent="0.2">
      <c r="A59" s="68"/>
      <c r="B59" s="137" t="s">
        <v>386</v>
      </c>
      <c r="C59" s="126" t="s">
        <v>387</v>
      </c>
      <c r="D59" s="127"/>
      <c r="E59" s="145">
        <v>418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420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422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c r="E62" s="145">
        <v>423</v>
      </c>
      <c r="F62" s="128" t="s">
        <v>18</v>
      </c>
      <c r="G62" s="128" t="s">
        <v>379</v>
      </c>
      <c r="H62" s="128" t="s">
        <v>103</v>
      </c>
      <c r="I62" s="129" t="s">
        <v>115</v>
      </c>
      <c r="J62" s="143">
        <v>0.33333333333333331</v>
      </c>
      <c r="K62" s="131" t="s">
        <v>115</v>
      </c>
      <c r="M62" s="99"/>
    </row>
    <row r="63" spans="1:13" ht="14.25" hidden="1" customHeight="1" x14ac:dyDescent="0.2">
      <c r="A63" s="68"/>
      <c r="B63" s="137" t="s">
        <v>394</v>
      </c>
      <c r="C63" s="126" t="s">
        <v>395</v>
      </c>
      <c r="D63" s="127" t="s">
        <v>127</v>
      </c>
      <c r="E63" s="145">
        <v>424</v>
      </c>
      <c r="F63" s="128" t="s">
        <v>18</v>
      </c>
      <c r="G63" s="128" t="s">
        <v>379</v>
      </c>
      <c r="H63" s="128" t="s">
        <v>103</v>
      </c>
      <c r="I63" s="129">
        <v>0.5</v>
      </c>
      <c r="J63" s="143">
        <v>0.33333333333333331</v>
      </c>
      <c r="K63" s="131">
        <v>0.16666666666666671</v>
      </c>
      <c r="M63" s="99"/>
    </row>
    <row r="64" spans="1:13" ht="14.25" hidden="1" customHeight="1" x14ac:dyDescent="0.2">
      <c r="A64" s="68"/>
      <c r="B64" s="137" t="s">
        <v>396</v>
      </c>
      <c r="C64" s="126" t="s">
        <v>397</v>
      </c>
      <c r="D64" s="127"/>
      <c r="E64" s="145">
        <v>427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430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433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t="s">
        <v>127</v>
      </c>
      <c r="E67" s="145">
        <v>441</v>
      </c>
      <c r="F67" s="128" t="s">
        <v>18</v>
      </c>
      <c r="G67" s="128" t="s">
        <v>379</v>
      </c>
      <c r="H67" s="128" t="s">
        <v>103</v>
      </c>
      <c r="I67" s="129">
        <v>0.25</v>
      </c>
      <c r="J67" s="143">
        <v>0.33333333333333331</v>
      </c>
      <c r="K67" s="131">
        <v>8.3333333333333329E-2</v>
      </c>
      <c r="M67" s="99"/>
    </row>
    <row r="68" spans="1:13" ht="14.25" hidden="1" customHeight="1" x14ac:dyDescent="0.2">
      <c r="A68" s="68"/>
      <c r="B68" s="137" t="s">
        <v>404</v>
      </c>
      <c r="C68" s="139" t="s">
        <v>405</v>
      </c>
      <c r="D68" s="127"/>
      <c r="E68" s="145">
        <v>442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443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444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445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c r="E72" s="145">
        <v>446</v>
      </c>
      <c r="F72" s="128" t="s">
        <v>18</v>
      </c>
      <c r="G72" s="128" t="s">
        <v>379</v>
      </c>
      <c r="H72" s="128" t="s">
        <v>103</v>
      </c>
      <c r="I72" s="129" t="s">
        <v>115</v>
      </c>
      <c r="J72" s="143">
        <v>0.33333333333333331</v>
      </c>
      <c r="K72" s="131" t="s">
        <v>115</v>
      </c>
      <c r="M72" s="99"/>
    </row>
    <row r="73" spans="1:13" ht="14.25"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0.3846</v>
      </c>
      <c r="E77" s="102">
        <f t="shared" ref="E77:E82" si="0">1/6</f>
        <v>0.16666666666666666</v>
      </c>
      <c r="F77" s="103">
        <f>E77*D77</f>
        <v>6.409999999999999E-2</v>
      </c>
      <c r="M77" s="99"/>
    </row>
    <row r="78" spans="1:13" ht="26.25" customHeight="1" x14ac:dyDescent="0.2">
      <c r="A78" s="68"/>
      <c r="C78" s="28" t="s">
        <v>417</v>
      </c>
      <c r="D78" s="102">
        <f>I13</f>
        <v>7.6899999999999996E-2</v>
      </c>
      <c r="E78" s="102">
        <f t="shared" si="0"/>
        <v>0.16666666666666666</v>
      </c>
      <c r="F78" s="103">
        <f t="shared" ref="F78:F82" si="1">E78*D78</f>
        <v>1.2816666666666665E-2</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v>
      </c>
      <c r="E82" s="102">
        <f t="shared" si="0"/>
        <v>0.16666666666666666</v>
      </c>
      <c r="F82" s="103">
        <f t="shared" si="1"/>
        <v>0.16666666666666666</v>
      </c>
      <c r="M82" s="99"/>
    </row>
    <row r="83" spans="1:13" ht="26.25" customHeight="1" thickBot="1" x14ac:dyDescent="0.25">
      <c r="A83" s="68"/>
      <c r="C83" s="220" t="s">
        <v>161</v>
      </c>
      <c r="D83" s="227"/>
      <c r="E83" s="228"/>
      <c r="F83" s="25">
        <f>SUM(F77:F82)</f>
        <v>0.41025</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1.0000000000000002</v>
      </c>
      <c r="E88" s="102">
        <f>1/3</f>
        <v>0.33333333333333331</v>
      </c>
      <c r="F88" s="103">
        <f t="shared" ref="F88:F90" si="2">E88*D88</f>
        <v>0.33333333333333337</v>
      </c>
      <c r="M88" s="99"/>
    </row>
    <row r="89" spans="1:13" ht="33.75" customHeight="1" x14ac:dyDescent="0.2">
      <c r="A89" s="68"/>
      <c r="C89" s="28" t="s">
        <v>425</v>
      </c>
      <c r="D89" s="102">
        <f>SUM(I40:I43)</f>
        <v>0</v>
      </c>
      <c r="E89" s="102">
        <f t="shared" ref="E89:E90" si="3">1/3</f>
        <v>0.33333333333333331</v>
      </c>
      <c r="F89" s="103">
        <f t="shared" si="2"/>
        <v>0</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4" t="s">
        <v>161</v>
      </c>
      <c r="D91" s="227"/>
      <c r="E91" s="228"/>
      <c r="F91" s="31">
        <f>SUM(F88:F90)</f>
        <v>0.33333333333333337</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0.25</v>
      </c>
      <c r="E98" s="118">
        <f t="shared" si="5"/>
        <v>0.33333333333333331</v>
      </c>
      <c r="F98" s="119">
        <f>E98*D98</f>
        <v>8.3333333333333329E-2</v>
      </c>
      <c r="M98" s="99"/>
    </row>
    <row r="99" spans="1:13" ht="27" customHeight="1" thickBot="1" x14ac:dyDescent="0.25">
      <c r="A99" s="68"/>
      <c r="C99" s="229" t="s">
        <v>161</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167</v>
      </c>
      <c r="D101" s="227"/>
      <c r="E101" s="228"/>
      <c r="F101" s="76">
        <f>(F83*(1/3))+(F91*(1/3)+(F99*(1/3)))</f>
        <v>0.44230555555555556</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a8amXwMq0SAVbEeOORYadb2YeZpwt0/IeLtxfmVj9b/vT1TwhC5EPF4Mu5Qk+jOLMcxFiGiCkRS9oLLe3YmVXQ==" saltValue="gFQIvewOU3iiKWppKvV3B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t="s">
        <v>89</v>
      </c>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c r="E13" s="145">
        <v>475</v>
      </c>
      <c r="F13" s="128" t="s">
        <v>21</v>
      </c>
      <c r="G13" s="128" t="s">
        <v>85</v>
      </c>
      <c r="H13" s="128" t="s">
        <v>103</v>
      </c>
      <c r="I13" s="131" t="s">
        <v>115</v>
      </c>
      <c r="J13" s="143">
        <v>0.25</v>
      </c>
      <c r="K13" s="129" t="s">
        <v>115</v>
      </c>
      <c r="M13" s="37"/>
    </row>
    <row r="14" spans="1:13" ht="14.25" hidden="1" customHeight="1" x14ac:dyDescent="0.25">
      <c r="A14" s="40"/>
      <c r="B14" s="137" t="s">
        <v>440</v>
      </c>
      <c r="C14" s="126" t="s">
        <v>441</v>
      </c>
      <c r="D14" s="127" t="s">
        <v>127</v>
      </c>
      <c r="E14" s="145">
        <v>477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t="s">
        <v>127</v>
      </c>
      <c r="E15" s="145">
        <v>479</v>
      </c>
      <c r="F15" s="128" t="s">
        <v>21</v>
      </c>
      <c r="G15" s="128" t="s">
        <v>85</v>
      </c>
      <c r="H15" s="128" t="s">
        <v>103</v>
      </c>
      <c r="I15" s="129">
        <v>0.25</v>
      </c>
      <c r="J15" s="143">
        <v>0.25</v>
      </c>
      <c r="K15" s="129">
        <v>6.25E-2</v>
      </c>
      <c r="M15" s="37"/>
    </row>
    <row r="16" spans="1:13" ht="14.25" hidden="1" customHeight="1" x14ac:dyDescent="0.25">
      <c r="A16" s="40"/>
      <c r="B16" s="137" t="s">
        <v>444</v>
      </c>
      <c r="C16" s="126" t="s">
        <v>445</v>
      </c>
      <c r="D16" s="127"/>
      <c r="E16" s="145">
        <v>481</v>
      </c>
      <c r="F16" s="128" t="s">
        <v>21</v>
      </c>
      <c r="G16" s="128" t="s">
        <v>85</v>
      </c>
      <c r="H16" s="128" t="s">
        <v>103</v>
      </c>
      <c r="I16" s="129" t="s">
        <v>115</v>
      </c>
      <c r="J16" s="143">
        <v>0.25</v>
      </c>
      <c r="K16" s="129" t="s">
        <v>115</v>
      </c>
      <c r="M16" s="37"/>
    </row>
    <row r="17" spans="1:13" ht="14.25" hidden="1" customHeight="1" x14ac:dyDescent="0.25">
      <c r="A17" s="40"/>
      <c r="B17" s="137" t="s">
        <v>446</v>
      </c>
      <c r="C17" s="126" t="s">
        <v>447</v>
      </c>
      <c r="D17" s="127" t="s">
        <v>127</v>
      </c>
      <c r="E17" s="145">
        <v>483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t="s">
        <v>127</v>
      </c>
      <c r="E18" s="145">
        <v>485</v>
      </c>
      <c r="F18" s="128" t="s">
        <v>21</v>
      </c>
      <c r="G18" s="128" t="s">
        <v>85</v>
      </c>
      <c r="H18" s="128" t="s">
        <v>103</v>
      </c>
      <c r="I18" s="129">
        <v>0.1</v>
      </c>
      <c r="J18" s="143">
        <v>0.25</v>
      </c>
      <c r="K18" s="129">
        <v>2.5000000000000001E-2</v>
      </c>
      <c r="M18" s="37"/>
    </row>
    <row r="19" spans="1:13" ht="14.25" hidden="1" customHeight="1" x14ac:dyDescent="0.25">
      <c r="A19" s="40"/>
      <c r="B19" s="137" t="s">
        <v>450</v>
      </c>
      <c r="C19" s="126" t="s">
        <v>451</v>
      </c>
      <c r="D19" s="127"/>
      <c r="E19" s="145">
        <v>487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t="s">
        <v>127</v>
      </c>
      <c r="E20" s="145">
        <v>489</v>
      </c>
      <c r="F20" s="128" t="s">
        <v>21</v>
      </c>
      <c r="G20" s="128" t="s">
        <v>85</v>
      </c>
      <c r="H20" s="128" t="s">
        <v>103</v>
      </c>
      <c r="I20" s="129">
        <v>0.1</v>
      </c>
      <c r="J20" s="143">
        <v>0.25</v>
      </c>
      <c r="K20" s="129">
        <v>2.5000000000000001E-2</v>
      </c>
      <c r="M20" s="37"/>
    </row>
    <row r="21" spans="1:13" ht="14.25" hidden="1" customHeight="1" x14ac:dyDescent="0.25">
      <c r="A21" s="40"/>
      <c r="B21" s="137" t="s">
        <v>454</v>
      </c>
      <c r="C21" s="126" t="s">
        <v>455</v>
      </c>
      <c r="D21" s="127" t="s">
        <v>127</v>
      </c>
      <c r="E21" s="145">
        <v>491</v>
      </c>
      <c r="F21" s="128" t="s">
        <v>21</v>
      </c>
      <c r="G21" s="128" t="s">
        <v>85</v>
      </c>
      <c r="H21" s="128" t="s">
        <v>103</v>
      </c>
      <c r="I21" s="129">
        <v>0.1</v>
      </c>
      <c r="J21" s="143">
        <v>0.25</v>
      </c>
      <c r="K21" s="129">
        <v>2.5000000000000001E-2</v>
      </c>
      <c r="M21" s="37"/>
    </row>
    <row r="22" spans="1:13" ht="14.25" hidden="1" customHeight="1" x14ac:dyDescent="0.25">
      <c r="A22" s="40"/>
      <c r="B22" s="137" t="s">
        <v>456</v>
      </c>
      <c r="C22" s="126" t="s">
        <v>457</v>
      </c>
      <c r="D22" s="127" t="s">
        <v>127</v>
      </c>
      <c r="E22" s="145">
        <v>493</v>
      </c>
      <c r="F22" s="128" t="s">
        <v>21</v>
      </c>
      <c r="G22" s="128" t="s">
        <v>85</v>
      </c>
      <c r="H22" s="128" t="s">
        <v>103</v>
      </c>
      <c r="I22" s="129">
        <v>0.1</v>
      </c>
      <c r="J22" s="143">
        <v>0.25</v>
      </c>
      <c r="K22" s="129">
        <v>2.5000000000000001E-2</v>
      </c>
      <c r="M22" s="37"/>
    </row>
    <row r="23" spans="1:13" ht="14.25" hidden="1" customHeight="1" x14ac:dyDescent="0.25">
      <c r="A23" s="40"/>
      <c r="B23" s="137" t="s">
        <v>458</v>
      </c>
      <c r="C23" s="126" t="s">
        <v>459</v>
      </c>
      <c r="D23" s="127"/>
      <c r="E23" s="145">
        <v>495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c r="E24" s="145">
        <v>497</v>
      </c>
      <c r="F24" s="128" t="s">
        <v>21</v>
      </c>
      <c r="G24" s="128" t="s">
        <v>85</v>
      </c>
      <c r="H24" s="128" t="s">
        <v>103</v>
      </c>
      <c r="I24" s="129" t="s">
        <v>115</v>
      </c>
      <c r="J24" s="143">
        <v>0.25</v>
      </c>
      <c r="K24" s="129" t="s">
        <v>115</v>
      </c>
      <c r="M24" s="37"/>
    </row>
    <row r="25" spans="1:13" ht="14.25" hidden="1" customHeight="1" x14ac:dyDescent="0.25">
      <c r="A25" s="40"/>
      <c r="B25" s="137" t="s">
        <v>462</v>
      </c>
      <c r="C25" s="126" t="s">
        <v>463</v>
      </c>
      <c r="D25" s="127"/>
      <c r="E25" s="145">
        <v>499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c r="E26" s="145">
        <v>501</v>
      </c>
      <c r="F26" s="128" t="s">
        <v>21</v>
      </c>
      <c r="G26" s="128" t="s">
        <v>85</v>
      </c>
      <c r="H26" s="128" t="s">
        <v>103</v>
      </c>
      <c r="I26" s="129" t="s">
        <v>115</v>
      </c>
      <c r="J26" s="143">
        <v>0.25</v>
      </c>
      <c r="K26" s="129" t="s">
        <v>115</v>
      </c>
      <c r="M26" s="37"/>
    </row>
    <row r="27" spans="1:13" ht="14.25" hidden="1" customHeight="1" x14ac:dyDescent="0.25">
      <c r="A27" s="40"/>
      <c r="B27" s="137" t="s">
        <v>466</v>
      </c>
      <c r="C27" s="126" t="s">
        <v>467</v>
      </c>
      <c r="D27" s="127" t="s">
        <v>127</v>
      </c>
      <c r="E27" s="145">
        <v>503</v>
      </c>
      <c r="F27" s="128" t="s">
        <v>21</v>
      </c>
      <c r="G27" s="128" t="s">
        <v>85</v>
      </c>
      <c r="H27" s="128" t="s">
        <v>103</v>
      </c>
      <c r="I27" s="129">
        <v>0.1</v>
      </c>
      <c r="J27" s="143">
        <v>0.25</v>
      </c>
      <c r="K27" s="129">
        <v>2.5000000000000001E-2</v>
      </c>
      <c r="M27" s="37"/>
    </row>
    <row r="28" spans="1:13" ht="14.25" hidden="1" customHeight="1" x14ac:dyDescent="0.25">
      <c r="A28" s="40"/>
      <c r="B28" s="137" t="s">
        <v>468</v>
      </c>
      <c r="C28" s="126" t="s">
        <v>469</v>
      </c>
      <c r="D28" s="127"/>
      <c r="E28" s="145">
        <v>504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506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507</v>
      </c>
      <c r="F30" s="128" t="s">
        <v>21</v>
      </c>
      <c r="G30" s="128" t="s">
        <v>85</v>
      </c>
      <c r="H30" s="128" t="s">
        <v>103</v>
      </c>
      <c r="I30" s="129">
        <v>0.2</v>
      </c>
      <c r="J30" s="143">
        <v>0.25</v>
      </c>
      <c r="K30" s="129">
        <v>0.05</v>
      </c>
      <c r="M30" s="37"/>
    </row>
    <row r="31" spans="1:13" ht="14.25" hidden="1" customHeight="1" x14ac:dyDescent="0.25">
      <c r="A31" s="40"/>
      <c r="B31" s="137" t="s">
        <v>474</v>
      </c>
      <c r="C31" s="126" t="s">
        <v>475</v>
      </c>
      <c r="D31" s="127" t="s">
        <v>127</v>
      </c>
      <c r="E31" s="145">
        <v>508</v>
      </c>
      <c r="F31" s="128" t="s">
        <v>21</v>
      </c>
      <c r="G31" s="128" t="s">
        <v>85</v>
      </c>
      <c r="H31" s="128" t="s">
        <v>103</v>
      </c>
      <c r="I31" s="129">
        <v>0.2</v>
      </c>
      <c r="J31" s="143">
        <v>0.25</v>
      </c>
      <c r="K31" s="129">
        <v>0.05</v>
      </c>
      <c r="M31" s="37"/>
    </row>
    <row r="32" spans="1:13" ht="14.25" hidden="1" customHeight="1" x14ac:dyDescent="0.25">
      <c r="A32" s="40"/>
      <c r="B32" s="137" t="s">
        <v>476</v>
      </c>
      <c r="C32" s="126" t="s">
        <v>477</v>
      </c>
      <c r="D32" s="127" t="s">
        <v>127</v>
      </c>
      <c r="E32" s="145">
        <v>509</v>
      </c>
      <c r="F32" s="128" t="s">
        <v>21</v>
      </c>
      <c r="G32" s="128" t="s">
        <v>85</v>
      </c>
      <c r="H32" s="128" t="s">
        <v>103</v>
      </c>
      <c r="I32" s="129">
        <v>0.2</v>
      </c>
      <c r="J32" s="143">
        <v>0.25</v>
      </c>
      <c r="K32" s="129">
        <v>0.05</v>
      </c>
      <c r="M32" s="37"/>
    </row>
    <row r="33" spans="1:13" ht="14.25" hidden="1" customHeight="1" x14ac:dyDescent="0.25">
      <c r="A33" s="40"/>
      <c r="B33" s="137" t="s">
        <v>478</v>
      </c>
      <c r="C33" s="126" t="s">
        <v>479</v>
      </c>
      <c r="D33" s="127" t="s">
        <v>127</v>
      </c>
      <c r="E33" s="145">
        <v>510</v>
      </c>
      <c r="F33" s="128" t="s">
        <v>21</v>
      </c>
      <c r="G33" s="128" t="s">
        <v>85</v>
      </c>
      <c r="H33" s="128" t="s">
        <v>103</v>
      </c>
      <c r="I33" s="129">
        <v>0.2</v>
      </c>
      <c r="J33" s="143">
        <v>0.25</v>
      </c>
      <c r="K33" s="129">
        <v>0.05</v>
      </c>
      <c r="M33" s="37"/>
    </row>
    <row r="34" spans="1:13" ht="14.25" hidden="1" customHeight="1" x14ac:dyDescent="0.25">
      <c r="A34" s="40"/>
      <c r="B34" s="137" t="s">
        <v>480</v>
      </c>
      <c r="C34" s="126" t="s">
        <v>481</v>
      </c>
      <c r="D34" s="127" t="s">
        <v>127</v>
      </c>
      <c r="E34" s="145">
        <v>511</v>
      </c>
      <c r="F34" s="128" t="s">
        <v>21</v>
      </c>
      <c r="G34" s="128" t="s">
        <v>85</v>
      </c>
      <c r="H34" s="128" t="s">
        <v>103</v>
      </c>
      <c r="I34" s="129">
        <v>0.2</v>
      </c>
      <c r="J34" s="143">
        <v>0.25</v>
      </c>
      <c r="K34" s="129">
        <v>0.05</v>
      </c>
      <c r="M34" s="37"/>
    </row>
    <row r="35" spans="1:13" ht="14.25" hidden="1" customHeight="1" x14ac:dyDescent="0.25">
      <c r="A35" s="40"/>
      <c r="B35" s="137" t="s">
        <v>482</v>
      </c>
      <c r="C35" s="126" t="s">
        <v>483</v>
      </c>
      <c r="D35" s="127"/>
      <c r="E35" s="145">
        <v>512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514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515</v>
      </c>
      <c r="F37" s="128" t="s">
        <v>21</v>
      </c>
      <c r="G37" s="128" t="s">
        <v>86</v>
      </c>
      <c r="H37" s="128" t="s">
        <v>103</v>
      </c>
      <c r="I37" s="131">
        <v>0.33334999999999998</v>
      </c>
      <c r="J37" s="121">
        <v>0.25</v>
      </c>
      <c r="K37" s="129">
        <v>8.3337500000000009E-2</v>
      </c>
      <c r="M37" s="37"/>
    </row>
    <row r="38" spans="1:13" ht="14.25" hidden="1" customHeight="1" x14ac:dyDescent="0.25">
      <c r="A38" s="40"/>
      <c r="B38" s="137" t="s">
        <v>488</v>
      </c>
      <c r="C38" s="126" t="s">
        <v>489</v>
      </c>
      <c r="D38" s="127"/>
      <c r="E38" s="145">
        <v>517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t="s">
        <v>127</v>
      </c>
      <c r="E39" s="145">
        <v>518</v>
      </c>
      <c r="F39" s="128" t="s">
        <v>21</v>
      </c>
      <c r="G39" s="128" t="s">
        <v>86</v>
      </c>
      <c r="H39" s="128" t="s">
        <v>103</v>
      </c>
      <c r="I39" s="129">
        <v>0.33334999999999998</v>
      </c>
      <c r="J39" s="121">
        <v>0.25</v>
      </c>
      <c r="K39" s="129">
        <v>8.3337500000000009E-2</v>
      </c>
      <c r="M39" s="37"/>
    </row>
    <row r="40" spans="1:13" ht="14.25" hidden="1" customHeight="1" x14ac:dyDescent="0.25">
      <c r="A40" s="40"/>
      <c r="B40" s="137" t="s">
        <v>492</v>
      </c>
      <c r="C40" s="126" t="s">
        <v>493</v>
      </c>
      <c r="D40" s="127"/>
      <c r="E40" s="165">
        <v>519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521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c r="E43" s="145">
        <v>523</v>
      </c>
      <c r="F43" s="128" t="s">
        <v>21</v>
      </c>
      <c r="G43" s="128" t="s">
        <v>86</v>
      </c>
      <c r="H43" s="128" t="s">
        <v>103</v>
      </c>
      <c r="I43" s="129" t="s">
        <v>115</v>
      </c>
      <c r="J43" s="121">
        <v>0.25</v>
      </c>
      <c r="K43" s="129" t="s">
        <v>115</v>
      </c>
      <c r="M43" s="37"/>
    </row>
    <row r="44" spans="1:13" ht="14.25" hidden="1" customHeight="1" x14ac:dyDescent="0.25">
      <c r="A44" s="40"/>
      <c r="B44" s="137" t="s">
        <v>500</v>
      </c>
      <c r="C44" s="126" t="s">
        <v>501</v>
      </c>
      <c r="D44" s="127"/>
      <c r="E44" s="145">
        <v>525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t="s">
        <v>127</v>
      </c>
      <c r="E45" s="145">
        <v>527</v>
      </c>
      <c r="F45" s="128" t="s">
        <v>21</v>
      </c>
      <c r="G45" s="128" t="s">
        <v>86</v>
      </c>
      <c r="H45" s="128" t="s">
        <v>103</v>
      </c>
      <c r="I45" s="129">
        <v>0.25</v>
      </c>
      <c r="J45" s="121">
        <v>0.25</v>
      </c>
      <c r="K45" s="129">
        <v>6.25E-2</v>
      </c>
      <c r="M45" s="37"/>
    </row>
    <row r="46" spans="1:13" ht="14.25" hidden="1" customHeight="1" x14ac:dyDescent="0.25">
      <c r="A46" s="40"/>
      <c r="B46" s="137" t="s">
        <v>504</v>
      </c>
      <c r="C46" s="126" t="s">
        <v>505</v>
      </c>
      <c r="D46" s="127"/>
      <c r="E46" s="145">
        <v>529</v>
      </c>
      <c r="F46" s="128" t="s">
        <v>21</v>
      </c>
      <c r="G46" s="128" t="s">
        <v>86</v>
      </c>
      <c r="H46" s="128" t="s">
        <v>103</v>
      </c>
      <c r="I46" s="129" t="s">
        <v>115</v>
      </c>
      <c r="J46" s="121">
        <v>0.25</v>
      </c>
      <c r="K46" s="129" t="s">
        <v>115</v>
      </c>
      <c r="M46" s="37"/>
    </row>
    <row r="47" spans="1:13" ht="14.25" hidden="1" customHeight="1" x14ac:dyDescent="0.25">
      <c r="A47" s="40"/>
      <c r="B47" s="137" t="s">
        <v>506</v>
      </c>
      <c r="C47" s="126" t="s">
        <v>507</v>
      </c>
      <c r="D47" s="127"/>
      <c r="E47" s="145">
        <v>531</v>
      </c>
      <c r="F47" s="128" t="s">
        <v>21</v>
      </c>
      <c r="G47" s="128" t="s">
        <v>86</v>
      </c>
      <c r="H47" s="128" t="s">
        <v>103</v>
      </c>
      <c r="I47" s="129" t="s">
        <v>115</v>
      </c>
      <c r="J47" s="121">
        <v>0.25</v>
      </c>
      <c r="K47" s="129" t="s">
        <v>115</v>
      </c>
      <c r="M47" s="37"/>
    </row>
    <row r="48" spans="1:13" ht="14.25" hidden="1" customHeight="1" x14ac:dyDescent="0.25">
      <c r="A48" s="40"/>
      <c r="B48" s="137" t="s">
        <v>508</v>
      </c>
      <c r="C48" s="126" t="s">
        <v>509</v>
      </c>
      <c r="D48" s="127"/>
      <c r="E48" s="145">
        <v>533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535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c r="E50" s="145">
        <v>537</v>
      </c>
      <c r="F50" s="128" t="s">
        <v>21</v>
      </c>
      <c r="G50" s="128" t="s">
        <v>86</v>
      </c>
      <c r="H50" s="128" t="s">
        <v>103</v>
      </c>
      <c r="I50" s="129" t="s">
        <v>115</v>
      </c>
      <c r="J50" s="121">
        <v>0.25</v>
      </c>
      <c r="K50" s="129" t="s">
        <v>115</v>
      </c>
      <c r="M50" s="37"/>
    </row>
    <row r="51" spans="1:13" ht="14.25" hidden="1" customHeight="1" x14ac:dyDescent="0.25">
      <c r="A51" s="40"/>
      <c r="B51" s="137" t="s">
        <v>514</v>
      </c>
      <c r="C51" s="126" t="s">
        <v>515</v>
      </c>
      <c r="D51" s="127"/>
      <c r="E51" s="145">
        <v>539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c r="E52" s="145">
        <v>541</v>
      </c>
      <c r="F52" s="128" t="s">
        <v>21</v>
      </c>
      <c r="G52" s="128" t="s">
        <v>86</v>
      </c>
      <c r="H52" s="128" t="s">
        <v>103</v>
      </c>
      <c r="I52" s="129" t="s">
        <v>115</v>
      </c>
      <c r="J52" s="121">
        <v>0.25</v>
      </c>
      <c r="K52" s="129" t="s">
        <v>115</v>
      </c>
      <c r="M52" s="37"/>
    </row>
    <row r="53" spans="1:13" ht="14.25" hidden="1" customHeight="1" x14ac:dyDescent="0.25">
      <c r="A53" s="40"/>
      <c r="B53" s="137" t="s">
        <v>518</v>
      </c>
      <c r="C53" s="126" t="s">
        <v>519</v>
      </c>
      <c r="D53" s="127"/>
      <c r="E53" s="145">
        <v>543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545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c r="E55" s="145">
        <v>547</v>
      </c>
      <c r="F55" s="128" t="s">
        <v>21</v>
      </c>
      <c r="G55" s="128" t="s">
        <v>86</v>
      </c>
      <c r="H55" s="128" t="s">
        <v>103</v>
      </c>
      <c r="I55" s="129" t="s">
        <v>115</v>
      </c>
      <c r="J55" s="121">
        <v>0.25</v>
      </c>
      <c r="K55" s="129" t="s">
        <v>115</v>
      </c>
      <c r="M55" s="37"/>
    </row>
    <row r="56" spans="1:13" ht="14.25" hidden="1" customHeight="1" x14ac:dyDescent="0.25">
      <c r="A56" s="40"/>
      <c r="B56" s="137" t="s">
        <v>524</v>
      </c>
      <c r="C56" s="126" t="s">
        <v>525</v>
      </c>
      <c r="D56" s="127"/>
      <c r="E56" s="145">
        <v>549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550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551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552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553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554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555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556</v>
      </c>
      <c r="F63" s="128" t="s">
        <v>21</v>
      </c>
      <c r="G63" s="128" t="s">
        <v>86</v>
      </c>
      <c r="H63" s="128" t="s">
        <v>103</v>
      </c>
      <c r="I63" s="129" t="s">
        <v>115</v>
      </c>
      <c r="J63" s="121">
        <v>0.25</v>
      </c>
      <c r="K63" s="129" t="s">
        <v>115</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0.5</v>
      </c>
      <c r="E69" s="29">
        <f t="shared" ref="E69:E71" si="0">1/4</f>
        <v>0.25</v>
      </c>
      <c r="F69" s="30">
        <f t="shared" ref="F69:F71" si="1">E69*D69</f>
        <v>0.125</v>
      </c>
      <c r="M69" s="37"/>
    </row>
    <row r="70" spans="1:13" ht="26.25" customHeight="1" x14ac:dyDescent="0.25">
      <c r="A70" s="40"/>
      <c r="B70" s="34"/>
      <c r="C70" s="28" t="s">
        <v>544</v>
      </c>
      <c r="D70" s="29">
        <f>SUM(I17:I29)</f>
        <v>0.99999999999999989</v>
      </c>
      <c r="E70" s="29">
        <f t="shared" si="0"/>
        <v>0.25</v>
      </c>
      <c r="F70" s="30">
        <f t="shared" si="1"/>
        <v>0.24999999999999997</v>
      </c>
      <c r="M70" s="37"/>
    </row>
    <row r="71" spans="1:13" ht="26.25" customHeight="1" x14ac:dyDescent="0.25">
      <c r="A71" s="40"/>
      <c r="B71" s="34"/>
      <c r="C71" s="28" t="s">
        <v>545</v>
      </c>
      <c r="D71" s="29">
        <f>SUM(I30:I36)</f>
        <v>1</v>
      </c>
      <c r="E71" s="29">
        <f t="shared" si="0"/>
        <v>0.25</v>
      </c>
      <c r="F71" s="30">
        <f t="shared" si="1"/>
        <v>0.25</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0.625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0.66669999999999996</v>
      </c>
      <c r="E79" s="29">
        <f t="shared" ref="E79:E82" si="2">1/4</f>
        <v>0.25</v>
      </c>
      <c r="F79" s="30">
        <f>E79*D79</f>
        <v>0.16667499999999999</v>
      </c>
      <c r="M79" s="37"/>
    </row>
    <row r="80" spans="1:13" ht="31.5" x14ac:dyDescent="0.25">
      <c r="A80" s="40"/>
      <c r="B80" s="34"/>
      <c r="C80" s="28" t="s">
        <v>549</v>
      </c>
      <c r="D80" s="29">
        <f>SUM(I42:I55)</f>
        <v>0.25</v>
      </c>
      <c r="E80" s="29">
        <f>1/4</f>
        <v>0.25</v>
      </c>
      <c r="F80" s="30">
        <f>E80*D80</f>
        <v>6.25E-2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0.42708750000000001</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8iK0mKFdBK1inmT1IhdH8UyvOyCX4myrJvzsgExQVXgskzW3gEG/nceh+y0XWj1DxSljIc7sLs3JwwNj1yR9jQ==" saltValue="ttJmvOTHNXhjFCtcjztk9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2026-01-21T20:55:02Z</dcterms:modified>
  <cp:category/>
  <cp:contentStatus/>
</cp:coreProperties>
</file>