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E4E6A5FF-5A77-44F5-8E75-1DB13CF4FF6B}" xr6:coauthVersionLast="47" xr6:coauthVersionMax="47" xr10:uidLastSave="{00000000-0000-0000-0000-000000000000}"/>
  <workbookProtection workbookAlgorithmName="SHA-512" workbookHashValue="AGirY6JtRMloqiCF9w5/huDIf7XWZ0wYiuWut0T0yxC300Scqh306X9+1kEC7WnMCU9D1i4KYMLMcgiFOEZK1w==" workbookSaltValue="1JwKAW2whZ32lbRR41mp7w=="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D51" i="4"/>
  <c r="F44" i="4"/>
  <c r="F43" i="4"/>
  <c r="F42" i="4"/>
  <c r="F41" i="4"/>
  <c r="D71" i="7"/>
  <c r="D70" i="7"/>
  <c r="D69" i="7"/>
  <c r="D89" i="6"/>
  <c r="D88" i="6"/>
  <c r="E96" i="6"/>
  <c r="E88" i="6"/>
  <c r="E70" i="5"/>
  <c r="F70" i="5"/>
  <c r="D50" i="4"/>
  <c r="E72" i="7"/>
  <c r="E69" i="7"/>
  <c r="E70" i="7"/>
  <c r="E71" i="7"/>
  <c r="F83" i="5" l="1"/>
  <c r="F45" i="4"/>
  <c r="F14" i="3"/>
  <c r="G14" i="3" s="1"/>
  <c r="F72" i="7"/>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F85" i="5"/>
  <c r="F35" i="3"/>
  <c r="F83" i="6"/>
  <c r="G21" i="3"/>
  <c r="F99" i="6"/>
  <c r="F36" i="3"/>
  <c r="G36" i="3" s="1"/>
  <c r="F15" i="3"/>
  <c r="G15" i="3" s="1"/>
  <c r="G16" i="3" s="1"/>
  <c r="F101" i="6" l="1"/>
  <c r="F86" i="7"/>
  <c r="F30" i="3"/>
  <c r="G30" i="3" s="1"/>
  <c r="F22" i="3"/>
  <c r="G22" i="3" s="1"/>
  <c r="G23" i="3" s="1"/>
  <c r="E19" i="2" s="1"/>
  <c r="F19" i="2" s="1"/>
  <c r="E18" i="2"/>
  <c r="F18" i="2" s="1"/>
  <c r="F28" i="3"/>
  <c r="G28" i="3" s="1"/>
  <c r="G35" i="3"/>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<sst xmlns="http://schemas.openxmlformats.org/spreadsheetml/2006/main" count="1539" uniqueCount="554">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</sst>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51">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20" fillId="0" borderId="0" xfId="0" applyFont="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xf numFmtId="0" fontId="12" fillId="3" borderId="10" xfId="0" applyFont="1" applyFill="1" applyBorder="1" applyAlignment="1">
      <alignment horizontal="right" vertical="center" wrapText="1"/>
    </xf>
    <xf numFmtId="0" fontId="12" fillId="3" borderId="11" xfId="0" applyFont="1" applyFill="1" applyBorder="1" applyAlignment="1">
      <alignment horizontal="right"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0.53125</c:v>
                </c:pt>
                <c:pt idx="1">
                  <c:v>0.7879166666666666</c:v>
                </c:pt>
                <c:pt idx="2">
                  <c:v>0.4567888888888888</c:v>
                </c:pt>
                <c:pt idx="3">
                  <c:v>0.26041666666666669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0.28125</c:v>
                </c:pt>
                <c:pt idx="1">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0.28791666666666665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0.17901111111111107</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0.22916666666666669</c:v>
                </c:pt>
                <c:pt idx="1">
                  <c:v>3.125E-2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6.25E-2</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ax val="0.30000000000000004"/>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majorUnit val="0.1"/>
        <c:minorUnit val="5.000000000000001E-2"/>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0.125</c:v>
                </c:pt>
                <c:pt idx="1">
                  <c:v>0.16666666666666666</c:v>
                </c:pt>
                <c:pt idx="2">
                  <c:v>6.25E-2</c:v>
                </c:pt>
                <c:pt idx="3">
                  <c:v>8.3333333333333329E-2</c:v>
                </c:pt>
                <c:pt idx="4">
                  <c:v>5.5E-2</c:v>
                </c:pt>
                <c:pt idx="5">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0.16666666666666666</c:v>
                </c:pt>
                <c:pt idx="1">
                  <c:v>0</c:v>
                </c:pt>
                <c:pt idx="2">
                  <c:v>3.7033333333333335E-2</c:v>
                </c:pt>
                <c:pt idx="3">
                  <c:v>0</c:v>
                </c:pt>
                <c:pt idx="4">
                  <c:v>0.16666666666666666</c:v>
                </c:pt>
                <c:pt idx="5">
                  <c:v>0.16666666666666669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6887467762041073"/>
          <c:y val="0.12303838387318666"/>
          <c:w val="0.45953755102430582"/>
          <c:h val="0.77435923308546384"/>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3.5095393506938924E-2"/>
                  <c:y val="2.52818217727238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5.9965909115950879E-2"/>
                  <c:y val="-9.376626604762897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1.1200188634756809E-3"/>
                  <c:y val="1.21831543119561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0.24999999999999997</c:v>
                </c:pt>
                <c:pt idx="2">
                  <c:v>8.3333333333333356E-2</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D6A88F30-8B69-47E4-8117-310E5F5AC7D7}">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D8317198-6606-4229-8DD7-3C970A52B90B}">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96DCB5CC-B14E-41F2-BDB2-BA952AAA69C7}">
  <we:reference id="fec8cd06-e196-406e-9d91-968ed4694b81" version="3.0.0.0" store="EXCatalog" storeType="EXCatalog"/>
  <we:alternateReferences>
    <we:reference id="WA104376997" version="3.0.0.0" store="" storeType="OMEX"/>
  </we:alternateReferences>
  <we:properties>
    <we:property name="UniqueID" value="&quot;20260211769028921069&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3"/>
      <c r="B1" s="184"/>
      <c r="C1" s="184"/>
      <c r="D1" s="184"/>
      <c r="E1" s="184"/>
      <c r="F1" s="184"/>
      <c r="G1" s="184"/>
      <c r="H1" s="184"/>
      <c r="I1" s="185"/>
    </row>
    <row r="2" spans="1:9" ht="17.45" customHeight="1" x14ac:dyDescent="0.3">
      <c r="A2" s="186" t="s">
        <v>0</v>
      </c>
      <c r="B2" s="187"/>
      <c r="C2" s="187"/>
      <c r="D2" s="187"/>
      <c r="E2" s="187"/>
      <c r="F2" s="187"/>
      <c r="G2" s="187"/>
      <c r="H2" s="187"/>
      <c r="I2" s="188"/>
    </row>
    <row r="3" spans="1:9" ht="17.45" customHeight="1" x14ac:dyDescent="0.3">
      <c r="A3" s="186" t="s">
        <v>1</v>
      </c>
      <c r="B3" s="187"/>
      <c r="C3" s="187"/>
      <c r="D3" s="187"/>
      <c r="E3" s="187"/>
      <c r="F3" s="187"/>
      <c r="G3" s="187"/>
      <c r="H3" s="187"/>
      <c r="I3" s="188"/>
    </row>
    <row r="4" spans="1:9" ht="17.45" customHeight="1" x14ac:dyDescent="0.3">
      <c r="A4" s="186" t="s">
        <v>2</v>
      </c>
      <c r="B4" s="187"/>
      <c r="C4" s="187"/>
      <c r="D4" s="187"/>
      <c r="E4" s="187"/>
      <c r="F4" s="187"/>
      <c r="G4" s="187"/>
      <c r="H4" s="187"/>
      <c r="I4" s="188"/>
    </row>
    <row r="5" spans="1:9" ht="17.45" customHeight="1" x14ac:dyDescent="0.3">
      <c r="A5" s="186">
        <v>2025</v>
      </c>
      <c r="B5" s="187"/>
      <c r="C5" s="187"/>
      <c r="D5" s="187"/>
      <c r="E5" s="187"/>
      <c r="F5" s="187"/>
      <c r="G5" s="187"/>
      <c r="H5" s="187"/>
      <c r="I5" s="188"/>
    </row>
    <row r="6" spans="1:9" ht="15" customHeight="1" x14ac:dyDescent="0.25">
      <c r="A6" s="171"/>
      <c r="B6" s="172"/>
      <c r="C6" s="172"/>
      <c r="D6" s="172"/>
      <c r="E6" s="172"/>
      <c r="F6" s="172"/>
      <c r="G6" s="172"/>
      <c r="H6" s="172"/>
      <c r="I6" s="173"/>
    </row>
    <row r="7" spans="1:9" ht="15.75" x14ac:dyDescent="0.25">
      <c r="A7" s="174" t="s">
        <v>3</v>
      </c>
      <c r="B7" s="175"/>
      <c r="C7" s="175"/>
      <c r="D7" s="175"/>
      <c r="E7" s="175"/>
      <c r="F7" s="175"/>
      <c r="G7" s="175"/>
      <c r="H7" s="175"/>
      <c r="I7" s="176"/>
    </row>
    <row r="8" spans="1:9" ht="15.75" x14ac:dyDescent="0.25">
      <c r="A8" s="177"/>
      <c r="B8" s="178"/>
      <c r="C8" s="178"/>
      <c r="D8" s="178"/>
      <c r="E8" s="178"/>
      <c r="F8" s="178"/>
      <c r="G8" s="178"/>
      <c r="H8" s="178"/>
      <c r="I8" s="179"/>
    </row>
    <row r="9" spans="1:9" ht="23.25" customHeight="1" thickBot="1" x14ac:dyDescent="0.3">
      <c r="A9" s="180" t="s">
        <v>51</v>
      </c>
      <c r="B9" s="181"/>
      <c r="C9" s="181"/>
      <c r="D9" s="181"/>
      <c r="E9" s="181"/>
      <c r="F9" s="181"/>
      <c r="G9" s="181"/>
      <c r="H9" s="181"/>
      <c r="I9" s="182"/>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qVYqS5FI/vbA+U33oXvCy7ib+UAmyIXumbCrY+B8YU3GpjMLMJRfKAoP0Tl6ce1FQNcHF6wEIHbNP67YtQk1Xg==" saltValue="dcZuSRSQKi87UAl1JYAhFg=="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opLeftCell="A22" zoomScale="85" zoomScaleNormal="85" workbookViewId="0">
      <selection activeCell="B45" sqref="B45"/>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3"/>
      <c r="B1" s="189"/>
      <c r="C1" s="189"/>
      <c r="D1" s="189"/>
      <c r="E1" s="189"/>
      <c r="F1" s="189"/>
      <c r="G1" s="189"/>
      <c r="H1" s="189"/>
      <c r="I1" s="189"/>
      <c r="J1" s="190"/>
    </row>
    <row r="2" spans="1:10" ht="18" customHeight="1" x14ac:dyDescent="0.3">
      <c r="A2" s="186" t="s">
        <v>0</v>
      </c>
      <c r="B2" s="187"/>
      <c r="C2" s="187"/>
      <c r="D2" s="187"/>
      <c r="E2" s="187"/>
      <c r="F2" s="187"/>
      <c r="G2" s="187"/>
      <c r="H2" s="187"/>
      <c r="I2" s="187"/>
      <c r="J2" s="191"/>
    </row>
    <row r="3" spans="1:10" ht="18" customHeight="1" x14ac:dyDescent="0.3">
      <c r="A3" s="186" t="s">
        <v>1</v>
      </c>
      <c r="B3" s="187"/>
      <c r="C3" s="187"/>
      <c r="D3" s="187"/>
      <c r="E3" s="187"/>
      <c r="F3" s="187"/>
      <c r="G3" s="187"/>
      <c r="H3" s="187"/>
      <c r="I3" s="187"/>
      <c r="J3" s="191"/>
    </row>
    <row r="4" spans="1:10" ht="18" customHeight="1" x14ac:dyDescent="0.3">
      <c r="A4" s="186" t="s">
        <v>2</v>
      </c>
      <c r="B4" s="187"/>
      <c r="C4" s="187"/>
      <c r="D4" s="187"/>
      <c r="E4" s="187"/>
      <c r="F4" s="187"/>
      <c r="G4" s="187"/>
      <c r="H4" s="187"/>
      <c r="I4" s="187"/>
      <c r="J4" s="191"/>
    </row>
    <row r="5" spans="1:10" ht="18" customHeight="1" x14ac:dyDescent="0.3">
      <c r="A5" s="186">
        <v>2025</v>
      </c>
      <c r="B5" s="187"/>
      <c r="C5" s="187"/>
      <c r="D5" s="187"/>
      <c r="E5" s="187"/>
      <c r="F5" s="187"/>
      <c r="G5" s="187"/>
      <c r="H5" s="187"/>
      <c r="I5" s="187"/>
      <c r="J5" s="191"/>
    </row>
    <row r="6" spans="1:10" ht="15.75" x14ac:dyDescent="0.25">
      <c r="A6" s="194"/>
      <c r="B6" s="195"/>
      <c r="C6" s="195"/>
      <c r="D6" s="195"/>
      <c r="E6" s="195"/>
      <c r="F6" s="195"/>
      <c r="G6" s="195"/>
      <c r="H6" s="195"/>
      <c r="I6" s="195"/>
      <c r="J6" s="196"/>
    </row>
    <row r="7" spans="1:10" ht="15.75" x14ac:dyDescent="0.25">
      <c r="A7" s="197" t="s">
        <v>3</v>
      </c>
      <c r="B7" s="178"/>
      <c r="C7" s="178"/>
      <c r="D7" s="178"/>
      <c r="E7" s="178"/>
      <c r="F7" s="178"/>
      <c r="G7" s="178"/>
      <c r="H7" s="178"/>
      <c r="I7" s="178"/>
      <c r="J7" s="179"/>
    </row>
    <row r="8" spans="1:10" ht="15.75" x14ac:dyDescent="0.25">
      <c r="A8" s="177"/>
      <c r="B8" s="178"/>
      <c r="C8" s="178"/>
      <c r="D8" s="178"/>
      <c r="E8" s="178"/>
      <c r="F8" s="178"/>
      <c r="G8" s="178"/>
      <c r="H8" s="178"/>
      <c r="I8" s="178"/>
      <c r="J8" s="179"/>
    </row>
    <row r="9" spans="1:10" ht="15.75" x14ac:dyDescent="0.25">
      <c r="A9" s="198" t="str">
        <f>ÍNDICE!A9</f>
        <v>SECRETARÍA DE CULTURA</v>
      </c>
      <c r="B9" s="178"/>
      <c r="C9" s="178"/>
      <c r="D9" s="178"/>
      <c r="E9" s="178"/>
      <c r="F9" s="178"/>
      <c r="G9" s="178"/>
      <c r="H9" s="178"/>
      <c r="I9" s="178"/>
      <c r="J9" s="179"/>
    </row>
    <row r="10" spans="1:10" ht="15" customHeight="1" thickBot="1" x14ac:dyDescent="0.3">
      <c r="A10" s="199" t="s">
        <v>30</v>
      </c>
      <c r="B10" s="200"/>
      <c r="C10" s="200"/>
      <c r="D10" s="200"/>
      <c r="E10" s="200"/>
      <c r="F10" s="200"/>
      <c r="G10" s="200"/>
      <c r="H10" s="200"/>
      <c r="I10" s="200"/>
      <c r="J10" s="201"/>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0.53125</v>
      </c>
      <c r="F18" s="38">
        <f>E18*D18</f>
        <v>0.1328125</v>
      </c>
      <c r="J18" s="37"/>
    </row>
    <row r="19" spans="1:10" ht="24" customHeight="1" x14ac:dyDescent="0.25">
      <c r="A19" s="40"/>
      <c r="B19" s="58" t="s">
        <v>15</v>
      </c>
      <c r="C19" s="61">
        <v>2</v>
      </c>
      <c r="D19" s="54">
        <v>0.25</v>
      </c>
      <c r="E19" s="54">
        <f>'B. Resultado por dimensiones'!G23</f>
        <v>0.7879166666666666</v>
      </c>
      <c r="F19" s="38">
        <f>E19*D19</f>
        <v>0.19697916666666665</v>
      </c>
      <c r="J19" s="37"/>
    </row>
    <row r="20" spans="1:10" ht="25.5" customHeight="1" x14ac:dyDescent="0.25">
      <c r="A20" s="40"/>
      <c r="B20" s="58" t="s">
        <v>18</v>
      </c>
      <c r="C20" s="61">
        <v>3</v>
      </c>
      <c r="D20" s="54">
        <v>0.25</v>
      </c>
      <c r="E20" s="54">
        <f>'B. Resultado por dimensiones'!G31</f>
        <v>0.4567888888888888</v>
      </c>
      <c r="F20" s="38">
        <f>E20*D20</f>
        <v>0.1141972222222222</v>
      </c>
      <c r="J20" s="37"/>
    </row>
    <row r="21" spans="1:10" ht="24.75" customHeight="1" thickBot="1" x14ac:dyDescent="0.3">
      <c r="A21" s="40"/>
      <c r="B21" s="59" t="s">
        <v>21</v>
      </c>
      <c r="C21" s="62">
        <v>4</v>
      </c>
      <c r="D21" s="60">
        <v>0.25</v>
      </c>
      <c r="E21" s="60">
        <f>'B. Resultado por dimensiones'!G37</f>
        <v>0.26041666666666669</v>
      </c>
      <c r="F21" s="39">
        <f>E21*D21</f>
        <v>6.5104166666666671E-2</v>
      </c>
      <c r="J21" s="37"/>
    </row>
    <row r="22" spans="1:10" ht="22.5" customHeight="1" thickBot="1" x14ac:dyDescent="0.3">
      <c r="A22" s="40"/>
      <c r="B22" s="107" t="s">
        <v>36</v>
      </c>
      <c r="C22" s="192" t="s">
        <v>37</v>
      </c>
      <c r="D22" s="193"/>
      <c r="E22" s="193"/>
      <c r="F22" s="108">
        <f>SUM(F18:F21)</f>
        <v>0.50909305555555551</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551</v>
      </c>
      <c r="C44" s="82"/>
      <c r="D44" s="82"/>
      <c r="E44" s="82"/>
      <c r="F44" s="82"/>
      <c r="G44" s="82"/>
      <c r="H44" s="82"/>
      <c r="I44" s="88"/>
      <c r="J44" s="83"/>
    </row>
    <row r="45" spans="1:10" ht="15" customHeight="1" x14ac:dyDescent="0.25">
      <c r="A45" s="40"/>
      <c r="B45" s="90" t="s">
        <v>40</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Bb8rNjUJXZkErf4UjHyaeAs/iySHvUwxHnr5P0+YFFlGVAEVxWt/UOtUaJhpz+kq5QRcZmjvKbh1AXTVOM5w3w==" saltValue="MAI0JkrQTgwRMjffOzsxfQ=="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41</v>
      </c>
    </row>
    <row r="2" spans="1:1" ht="16.5" thickBot="1" x14ac:dyDescent="0.25">
      <c r="A2" s="2" t="s">
        <v>42</v>
      </c>
    </row>
    <row r="3" spans="1:1" ht="16.5" thickBot="1" x14ac:dyDescent="0.25">
      <c r="A3" s="2" t="s">
        <v>43</v>
      </c>
    </row>
    <row r="4" spans="1:1" ht="16.5" thickBot="1" x14ac:dyDescent="0.25">
      <c r="A4" s="2" t="s">
        <v>44</v>
      </c>
    </row>
    <row r="5" spans="1:1" ht="16.5" thickBot="1" x14ac:dyDescent="0.25">
      <c r="A5" s="2" t="s">
        <v>45</v>
      </c>
    </row>
    <row r="6" spans="1:1" ht="16.5" thickBot="1" x14ac:dyDescent="0.25">
      <c r="A6" s="2" t="s">
        <v>46</v>
      </c>
    </row>
    <row r="7" spans="1:1" ht="16.5" thickBot="1" x14ac:dyDescent="0.25">
      <c r="A7" s="2" t="s">
        <v>47</v>
      </c>
    </row>
    <row r="8" spans="1:1" ht="16.5" thickBot="1" x14ac:dyDescent="0.25">
      <c r="A8" s="2" t="s">
        <v>48</v>
      </c>
    </row>
    <row r="9" spans="1:1" ht="16.5" thickBot="1" x14ac:dyDescent="0.25">
      <c r="A9" s="2" t="s">
        <v>4</v>
      </c>
    </row>
    <row r="10" spans="1:1" ht="16.5" thickBot="1" x14ac:dyDescent="0.25">
      <c r="A10" s="2" t="s">
        <v>49</v>
      </c>
    </row>
    <row r="11" spans="1:1" ht="16.5" thickBot="1" x14ac:dyDescent="0.25">
      <c r="A11" s="2" t="s">
        <v>50</v>
      </c>
    </row>
    <row r="12" spans="1:1" ht="16.5" thickBot="1" x14ac:dyDescent="0.25">
      <c r="A12" s="2" t="s">
        <v>51</v>
      </c>
    </row>
    <row r="13" spans="1:1" ht="16.5" thickBot="1" x14ac:dyDescent="0.25">
      <c r="A13" s="2" t="s">
        <v>52</v>
      </c>
    </row>
    <row r="14" spans="1:1" ht="16.5" thickBot="1" x14ac:dyDescent="0.25">
      <c r="A14" s="2" t="s">
        <v>53</v>
      </c>
    </row>
    <row r="15" spans="1:1" ht="16.5" thickBot="1" x14ac:dyDescent="0.25">
      <c r="A15" s="2" t="s">
        <v>54</v>
      </c>
    </row>
    <row r="16" spans="1:1" ht="16.5" thickBot="1" x14ac:dyDescent="0.25">
      <c r="A16" s="2" t="s">
        <v>55</v>
      </c>
    </row>
    <row r="17" spans="1:1" ht="16.5" thickBot="1" x14ac:dyDescent="0.25">
      <c r="A17" s="2" t="s">
        <v>56</v>
      </c>
    </row>
    <row r="18" spans="1:1" ht="16.5" thickBot="1" x14ac:dyDescent="0.25">
      <c r="A18" s="2" t="s">
        <v>57</v>
      </c>
    </row>
    <row r="19" spans="1:1" ht="16.5" thickBot="1" x14ac:dyDescent="0.25">
      <c r="A19" s="2" t="s">
        <v>58</v>
      </c>
    </row>
    <row r="20" spans="1:1" ht="16.5" thickBot="1" x14ac:dyDescent="0.25">
      <c r="A20" s="2" t="s">
        <v>59</v>
      </c>
    </row>
    <row r="21" spans="1:1" ht="16.5" thickBot="1" x14ac:dyDescent="0.25">
      <c r="A21" s="2" t="s">
        <v>60</v>
      </c>
    </row>
    <row r="22" spans="1:1" ht="16.5" thickBot="1" x14ac:dyDescent="0.25">
      <c r="A22" s="2" t="s">
        <v>61</v>
      </c>
    </row>
    <row r="23" spans="1:1" ht="16.5" thickBot="1" x14ac:dyDescent="0.25">
      <c r="A23" s="2" t="s">
        <v>62</v>
      </c>
    </row>
    <row r="24" spans="1:1" ht="16.5" thickBot="1" x14ac:dyDescent="0.25">
      <c r="A24" s="2" t="s">
        <v>63</v>
      </c>
    </row>
    <row r="25" spans="1:1" ht="16.5" thickBot="1" x14ac:dyDescent="0.25">
      <c r="A25" s="2" t="s">
        <v>64</v>
      </c>
    </row>
    <row r="26" spans="1:1" ht="16.5" thickBot="1" x14ac:dyDescent="0.25">
      <c r="A26" s="2" t="s">
        <v>65</v>
      </c>
    </row>
    <row r="27" spans="1:1" ht="16.5" thickBot="1" x14ac:dyDescent="0.25">
      <c r="A27" s="3" t="s">
        <v>66</v>
      </c>
    </row>
    <row r="28" spans="1:1" ht="16.5" thickBot="1" x14ac:dyDescent="0.25">
      <c r="A28" s="1" t="s">
        <v>67</v>
      </c>
    </row>
    <row r="29" spans="1:1" ht="16.5" thickBot="1" x14ac:dyDescent="0.25">
      <c r="A29" s="5" t="s">
        <v>68</v>
      </c>
    </row>
    <row r="30" spans="1:1" ht="16.5" thickBot="1" x14ac:dyDescent="0.25">
      <c r="A30" s="2" t="s">
        <v>69</v>
      </c>
    </row>
  </sheetData>
  <sheetProtection algorithmName="SHA-512" hashValue="IyncDZLfnVba6Nhe0z0YADQxbgYd7h9gldWfd2v+g766ElXa9DqmnHHnrghnuK8DaOzFJ7AlcXCy9E2oR/TNUw==" saltValue="XybDizkrVymp4rqGc+bjuw=="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B45" sqref="B45"/>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3"/>
      <c r="B1" s="189"/>
      <c r="C1" s="189"/>
      <c r="D1" s="189"/>
      <c r="E1" s="189"/>
      <c r="F1" s="189"/>
      <c r="G1" s="189"/>
      <c r="H1" s="189"/>
      <c r="I1" s="189"/>
      <c r="J1" s="190"/>
    </row>
    <row r="2" spans="1:10" ht="18.75" x14ac:dyDescent="0.3">
      <c r="A2" s="186" t="s">
        <v>0</v>
      </c>
      <c r="B2" s="187"/>
      <c r="C2" s="187"/>
      <c r="D2" s="187"/>
      <c r="E2" s="187"/>
      <c r="F2" s="187"/>
      <c r="G2" s="187"/>
      <c r="H2" s="187"/>
      <c r="I2" s="187"/>
      <c r="J2" s="191"/>
    </row>
    <row r="3" spans="1:10" ht="18.75" x14ac:dyDescent="0.3">
      <c r="A3" s="186" t="s">
        <v>1</v>
      </c>
      <c r="B3" s="187"/>
      <c r="C3" s="187"/>
      <c r="D3" s="187"/>
      <c r="E3" s="187"/>
      <c r="F3" s="187"/>
      <c r="G3" s="187"/>
      <c r="H3" s="187"/>
      <c r="I3" s="187"/>
      <c r="J3" s="191"/>
    </row>
    <row r="4" spans="1:10" ht="18.75" x14ac:dyDescent="0.3">
      <c r="A4" s="186" t="s">
        <v>2</v>
      </c>
      <c r="B4" s="187"/>
      <c r="C4" s="187"/>
      <c r="D4" s="187"/>
      <c r="E4" s="187"/>
      <c r="F4" s="187"/>
      <c r="G4" s="187"/>
      <c r="H4" s="187"/>
      <c r="I4" s="187"/>
      <c r="J4" s="191"/>
    </row>
    <row r="5" spans="1:10" ht="18.75" x14ac:dyDescent="0.3">
      <c r="A5" s="186">
        <v>2025</v>
      </c>
      <c r="B5" s="187"/>
      <c r="C5" s="187"/>
      <c r="D5" s="187"/>
      <c r="E5" s="187"/>
      <c r="F5" s="187"/>
      <c r="G5" s="187"/>
      <c r="H5" s="187"/>
      <c r="I5" s="187"/>
      <c r="J5" s="191"/>
    </row>
    <row r="6" spans="1:10" ht="15.75" x14ac:dyDescent="0.25">
      <c r="A6" s="194"/>
      <c r="B6" s="195"/>
      <c r="C6" s="195"/>
      <c r="D6" s="195"/>
      <c r="E6" s="195"/>
      <c r="F6" s="195"/>
      <c r="G6" s="195"/>
      <c r="H6" s="195"/>
      <c r="I6" s="195"/>
      <c r="J6" s="196"/>
    </row>
    <row r="7" spans="1:10" ht="15.75" x14ac:dyDescent="0.25">
      <c r="A7" s="174" t="s">
        <v>3</v>
      </c>
      <c r="B7" s="175"/>
      <c r="C7" s="175"/>
      <c r="D7" s="175"/>
      <c r="E7" s="175"/>
      <c r="F7" s="175"/>
      <c r="G7" s="175"/>
      <c r="H7" s="175"/>
      <c r="I7" s="175"/>
      <c r="J7" s="176"/>
    </row>
    <row r="8" spans="1:10" ht="15.75" x14ac:dyDescent="0.25">
      <c r="A8" s="207"/>
      <c r="B8" s="172"/>
      <c r="C8" s="172"/>
      <c r="D8" s="172"/>
      <c r="E8" s="172"/>
      <c r="F8" s="172"/>
      <c r="G8" s="172"/>
      <c r="H8" s="172"/>
      <c r="I8" s="172"/>
      <c r="J8" s="173"/>
    </row>
    <row r="9" spans="1:10" ht="15.75" x14ac:dyDescent="0.25">
      <c r="A9" s="211" t="str">
        <f>ÍNDICE!A9</f>
        <v>SECRETARÍA DE CULTURA</v>
      </c>
      <c r="B9" s="175"/>
      <c r="C9" s="175"/>
      <c r="D9" s="175"/>
      <c r="E9" s="175"/>
      <c r="F9" s="175"/>
      <c r="G9" s="175"/>
      <c r="H9" s="175"/>
      <c r="I9" s="175"/>
      <c r="J9" s="176"/>
    </row>
    <row r="10" spans="1:10" ht="16.5" thickBot="1" x14ac:dyDescent="0.3">
      <c r="A10" s="199" t="s">
        <v>70</v>
      </c>
      <c r="B10" s="200"/>
      <c r="C10" s="200"/>
      <c r="D10" s="200"/>
      <c r="E10" s="200"/>
      <c r="F10" s="200"/>
      <c r="G10" s="200"/>
      <c r="H10" s="200"/>
      <c r="I10" s="200"/>
      <c r="J10" s="201"/>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71</v>
      </c>
      <c r="E13" s="48" t="s">
        <v>33</v>
      </c>
      <c r="F13" s="48" t="s">
        <v>72</v>
      </c>
      <c r="G13" s="49" t="s">
        <v>35</v>
      </c>
      <c r="J13" s="37"/>
    </row>
    <row r="14" spans="1:10" ht="37.5" customHeight="1" x14ac:dyDescent="0.25">
      <c r="A14" s="40"/>
      <c r="B14" s="202" t="s">
        <v>12</v>
      </c>
      <c r="C14" s="45">
        <v>1</v>
      </c>
      <c r="D14" s="45" t="s">
        <v>73</v>
      </c>
      <c r="E14" s="46">
        <v>0.5</v>
      </c>
      <c r="F14" s="46">
        <f>'C. Entorno institucional'!F45</f>
        <v>0.5625</v>
      </c>
      <c r="G14" s="50">
        <f>E14*F14</f>
        <v>0.28125</v>
      </c>
      <c r="J14" s="37"/>
    </row>
    <row r="15" spans="1:10" ht="37.5" customHeight="1" x14ac:dyDescent="0.25">
      <c r="A15" s="40"/>
      <c r="B15" s="203"/>
      <c r="C15" s="45">
        <v>2</v>
      </c>
      <c r="D15" s="45" t="s">
        <v>74</v>
      </c>
      <c r="E15" s="46">
        <v>0.5</v>
      </c>
      <c r="F15" s="46">
        <f>'C. Entorno institucional'!F52</f>
        <v>0.5</v>
      </c>
      <c r="G15" s="50">
        <f>F15*E15</f>
        <v>0.25</v>
      </c>
      <c r="J15" s="37"/>
    </row>
    <row r="16" spans="1:10" ht="37.5" customHeight="1" thickBot="1" x14ac:dyDescent="0.3">
      <c r="A16" s="40"/>
      <c r="B16" s="204"/>
      <c r="C16" s="51" t="s">
        <v>75</v>
      </c>
      <c r="D16" s="205" t="s">
        <v>76</v>
      </c>
      <c r="E16" s="206"/>
      <c r="F16" s="206"/>
      <c r="G16" s="52">
        <f>SUM(G14:G15)</f>
        <v>0.53125</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71</v>
      </c>
      <c r="E20" s="48" t="s">
        <v>33</v>
      </c>
      <c r="F20" s="48" t="s">
        <v>72</v>
      </c>
      <c r="G20" s="49" t="s">
        <v>35</v>
      </c>
      <c r="J20" s="37"/>
    </row>
    <row r="21" spans="1:10" ht="36.75" customHeight="1" x14ac:dyDescent="0.25">
      <c r="A21" s="40"/>
      <c r="B21" s="202" t="s">
        <v>15</v>
      </c>
      <c r="C21" s="45">
        <v>1</v>
      </c>
      <c r="D21" s="45" t="s">
        <v>77</v>
      </c>
      <c r="E21" s="46">
        <v>0.5</v>
      </c>
      <c r="F21" s="46">
        <f>'D. Infraestructura'!F73</f>
        <v>1</v>
      </c>
      <c r="G21" s="50">
        <f t="shared" ref="G21:G22" si="0">F21*E21</f>
        <v>0.5</v>
      </c>
      <c r="J21" s="37"/>
    </row>
    <row r="22" spans="1:10" ht="36.75" customHeight="1" x14ac:dyDescent="0.25">
      <c r="A22" s="40"/>
      <c r="B22" s="203"/>
      <c r="C22" s="45">
        <v>2</v>
      </c>
      <c r="D22" s="45" t="s">
        <v>78</v>
      </c>
      <c r="E22" s="46">
        <v>0.5</v>
      </c>
      <c r="F22" s="46">
        <f>'D. Infraestructura'!F83</f>
        <v>0.57583333333333331</v>
      </c>
      <c r="G22" s="50">
        <f t="shared" si="0"/>
        <v>0.28791666666666665</v>
      </c>
      <c r="J22" s="37"/>
    </row>
    <row r="23" spans="1:10" ht="36.75" customHeight="1" thickBot="1" x14ac:dyDescent="0.3">
      <c r="A23" s="40"/>
      <c r="B23" s="204"/>
      <c r="C23" s="51" t="s">
        <v>75</v>
      </c>
      <c r="D23" s="205" t="s">
        <v>79</v>
      </c>
      <c r="E23" s="206"/>
      <c r="F23" s="206"/>
      <c r="G23" s="52">
        <f>SUM(G21:G22)</f>
        <v>0.7879166666666666</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71</v>
      </c>
      <c r="E27" s="48" t="s">
        <v>33</v>
      </c>
      <c r="F27" s="48" t="s">
        <v>72</v>
      </c>
      <c r="G27" s="49" t="s">
        <v>35</v>
      </c>
      <c r="J27" s="37"/>
    </row>
    <row r="28" spans="1:10" ht="37.5" customHeight="1" x14ac:dyDescent="0.25">
      <c r="A28" s="40"/>
      <c r="B28" s="202" t="s">
        <v>18</v>
      </c>
      <c r="C28" s="45">
        <v>1</v>
      </c>
      <c r="D28" s="45" t="s">
        <v>80</v>
      </c>
      <c r="E28" s="46">
        <f t="shared" ref="E28:E29" si="1">1/3</f>
        <v>0.33333333333333331</v>
      </c>
      <c r="F28" s="46">
        <f>'E. Metodología estadística'!F83</f>
        <v>0.53703333333333325</v>
      </c>
      <c r="G28" s="50">
        <f t="shared" ref="G28:G29" si="2">F28*E28</f>
        <v>0.17901111111111107</v>
      </c>
      <c r="J28" s="37"/>
    </row>
    <row r="29" spans="1:10" ht="37.5" customHeight="1" x14ac:dyDescent="0.25">
      <c r="A29" s="40"/>
      <c r="B29" s="203"/>
      <c r="C29" s="45">
        <v>2</v>
      </c>
      <c r="D29" s="45" t="s">
        <v>81</v>
      </c>
      <c r="E29" s="46">
        <f t="shared" si="1"/>
        <v>0.33333333333333331</v>
      </c>
      <c r="F29" s="46">
        <f>'E. Metodología estadística'!F91</f>
        <v>0.33333333333333331</v>
      </c>
      <c r="G29" s="50">
        <f t="shared" si="2"/>
        <v>0.1111111111111111</v>
      </c>
      <c r="J29" s="37"/>
    </row>
    <row r="30" spans="1:10" ht="37.5" customHeight="1" x14ac:dyDescent="0.25">
      <c r="A30" s="40"/>
      <c r="B30" s="208"/>
      <c r="C30" s="45">
        <v>3</v>
      </c>
      <c r="D30" s="45" t="s">
        <v>82</v>
      </c>
      <c r="E30" s="46">
        <f>1/3</f>
        <v>0.33333333333333331</v>
      </c>
      <c r="F30" s="46">
        <f>'E. Metodología estadística'!F99</f>
        <v>0.5</v>
      </c>
      <c r="G30" s="50">
        <f>F30*E30</f>
        <v>0.16666666666666666</v>
      </c>
      <c r="J30" s="37"/>
    </row>
    <row r="31" spans="1:10" ht="37.5" customHeight="1" thickBot="1" x14ac:dyDescent="0.3">
      <c r="A31" s="40"/>
      <c r="B31" s="209"/>
      <c r="C31" s="51" t="s">
        <v>75</v>
      </c>
      <c r="D31" s="205" t="s">
        <v>83</v>
      </c>
      <c r="E31" s="210"/>
      <c r="F31" s="210"/>
      <c r="G31" s="52">
        <f>SUM(G28:G30)</f>
        <v>0.4567888888888888</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71</v>
      </c>
      <c r="E34" s="48" t="s">
        <v>33</v>
      </c>
      <c r="F34" s="48" t="s">
        <v>72</v>
      </c>
      <c r="G34" s="49" t="s">
        <v>35</v>
      </c>
      <c r="J34" s="37"/>
    </row>
    <row r="35" spans="1:10" ht="36" customHeight="1" x14ac:dyDescent="0.25">
      <c r="A35" s="40"/>
      <c r="B35" s="202" t="s">
        <v>21</v>
      </c>
      <c r="C35" s="45">
        <v>1</v>
      </c>
      <c r="D35" s="45" t="s">
        <v>84</v>
      </c>
      <c r="E35" s="46">
        <f t="shared" ref="E35:E36" si="3">1/2</f>
        <v>0.5</v>
      </c>
      <c r="F35" s="46">
        <f>'F. Accesibilidad y uso'!F73</f>
        <v>0.45833333333333337</v>
      </c>
      <c r="G35" s="50">
        <f t="shared" ref="G35:G36" si="4">F35*E35</f>
        <v>0.22916666666666669</v>
      </c>
      <c r="J35" s="37"/>
    </row>
    <row r="36" spans="1:10" ht="36" customHeight="1" x14ac:dyDescent="0.25">
      <c r="A36" s="40"/>
      <c r="B36" s="203"/>
      <c r="C36" s="45">
        <v>2</v>
      </c>
      <c r="D36" s="45" t="s">
        <v>85</v>
      </c>
      <c r="E36" s="46">
        <f t="shared" si="3"/>
        <v>0.5</v>
      </c>
      <c r="F36" s="46">
        <f>'F. Accesibilidad y uso'!F83</f>
        <v>6.25E-2</v>
      </c>
      <c r="G36" s="50">
        <f t="shared" si="4"/>
        <v>3.125E-2</v>
      </c>
      <c r="J36" s="37"/>
    </row>
    <row r="37" spans="1:10" ht="36" customHeight="1" thickBot="1" x14ac:dyDescent="0.3">
      <c r="A37" s="40"/>
      <c r="B37" s="204"/>
      <c r="C37" s="51" t="s">
        <v>75</v>
      </c>
      <c r="D37" s="205" t="s">
        <v>86</v>
      </c>
      <c r="E37" s="206"/>
      <c r="F37" s="206"/>
      <c r="G37" s="52">
        <f>SUM(G35:G36)</f>
        <v>0.26041666666666669</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552</v>
      </c>
      <c r="C44" s="82"/>
      <c r="D44" s="82"/>
      <c r="E44" s="82"/>
      <c r="F44" s="82"/>
      <c r="G44" s="82"/>
      <c r="H44" s="82"/>
      <c r="I44" s="88"/>
      <c r="J44" s="37"/>
    </row>
    <row r="45" spans="1:10" ht="15" customHeight="1" x14ac:dyDescent="0.25">
      <c r="A45" s="40"/>
      <c r="B45" s="90" t="s">
        <v>40</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A010puOSvsmeW4TAHSJUK7EG5XmCq59yBPbJ8OnDjS2nRpgsUwNhIsFqsfHsIJFmbSXBdnv5UP0fekHBCRrgOA==" saltValue="6Mjy5lK/dsN/lU6T1l6zRQ=="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zoomScaleNormal="55" zoomScaleSheetLayoutView="100" workbookViewId="0">
      <selection activeCell="F37" sqref="F37"/>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4"/>
      <c r="B1" s="225"/>
      <c r="C1" s="225"/>
      <c r="D1" s="225"/>
      <c r="E1" s="225"/>
      <c r="F1" s="225"/>
      <c r="G1" s="225"/>
      <c r="H1" s="225"/>
      <c r="I1" s="225"/>
      <c r="J1" s="225"/>
      <c r="K1" s="225"/>
      <c r="L1" s="225"/>
      <c r="M1" s="226"/>
    </row>
    <row r="2" spans="1:13" s="33" customFormat="1" ht="14.25" customHeight="1" x14ac:dyDescent="0.3">
      <c r="A2" s="186" t="s">
        <v>0</v>
      </c>
      <c r="B2" s="187"/>
      <c r="C2" s="187"/>
      <c r="D2" s="187"/>
      <c r="E2" s="187"/>
      <c r="F2" s="187"/>
      <c r="G2" s="187"/>
      <c r="H2" s="187"/>
      <c r="I2" s="187"/>
      <c r="J2" s="187"/>
      <c r="K2" s="187"/>
      <c r="L2" s="187"/>
      <c r="M2" s="191"/>
    </row>
    <row r="3" spans="1:13" s="33" customFormat="1" ht="17.45" customHeight="1" x14ac:dyDescent="0.3">
      <c r="A3" s="186" t="s">
        <v>1</v>
      </c>
      <c r="B3" s="187"/>
      <c r="C3" s="187"/>
      <c r="D3" s="187"/>
      <c r="E3" s="187"/>
      <c r="F3" s="187"/>
      <c r="G3" s="187"/>
      <c r="H3" s="187"/>
      <c r="I3" s="187"/>
      <c r="J3" s="187"/>
      <c r="K3" s="187"/>
      <c r="L3" s="187"/>
      <c r="M3" s="191"/>
    </row>
    <row r="4" spans="1:13" s="33" customFormat="1" ht="17.45" customHeight="1" x14ac:dyDescent="0.3">
      <c r="A4" s="186" t="s">
        <v>2</v>
      </c>
      <c r="B4" s="187"/>
      <c r="C4" s="187"/>
      <c r="D4" s="187"/>
      <c r="E4" s="187"/>
      <c r="F4" s="187"/>
      <c r="G4" s="187"/>
      <c r="H4" s="187"/>
      <c r="I4" s="187"/>
      <c r="J4" s="187"/>
      <c r="K4" s="187"/>
      <c r="L4" s="187"/>
      <c r="M4" s="191"/>
    </row>
    <row r="5" spans="1:13" s="33" customFormat="1" ht="14.25" customHeight="1" x14ac:dyDescent="0.3">
      <c r="A5" s="186">
        <v>2025</v>
      </c>
      <c r="B5" s="187"/>
      <c r="C5" s="187"/>
      <c r="D5" s="187"/>
      <c r="E5" s="187"/>
      <c r="F5" s="187"/>
      <c r="G5" s="187"/>
      <c r="H5" s="187"/>
      <c r="I5" s="187"/>
      <c r="J5" s="187"/>
      <c r="K5" s="187"/>
      <c r="L5" s="187"/>
      <c r="M5" s="191"/>
    </row>
    <row r="6" spans="1:13" s="33" customFormat="1" ht="14.25" customHeight="1" x14ac:dyDescent="0.3">
      <c r="A6" s="227"/>
      <c r="B6" s="187"/>
      <c r="C6" s="187"/>
      <c r="D6" s="187"/>
      <c r="E6" s="187"/>
      <c r="F6" s="187"/>
      <c r="G6" s="187"/>
      <c r="H6" s="187"/>
      <c r="I6" s="187"/>
      <c r="J6" s="187"/>
      <c r="K6" s="187"/>
      <c r="L6" s="187"/>
      <c r="M6" s="191"/>
    </row>
    <row r="7" spans="1:13" ht="14.25" customHeight="1" x14ac:dyDescent="0.25">
      <c r="A7" s="174" t="s">
        <v>12</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39.75" customHeight="1" thickBot="1" x14ac:dyDescent="0.3">
      <c r="A9" s="218" t="s">
        <v>87</v>
      </c>
      <c r="B9" s="219"/>
      <c r="C9" s="219"/>
      <c r="D9" s="219"/>
      <c r="E9" s="219"/>
      <c r="F9" s="219"/>
      <c r="G9" s="219"/>
      <c r="H9" s="219"/>
      <c r="I9" s="219"/>
      <c r="J9" s="219"/>
      <c r="K9" s="219"/>
      <c r="L9" s="219"/>
      <c r="M9" s="220"/>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88</v>
      </c>
      <c r="C11" s="9" t="s">
        <v>89</v>
      </c>
      <c r="D11" s="8" t="s">
        <v>90</v>
      </c>
      <c r="E11" s="9" t="s">
        <v>91</v>
      </c>
      <c r="F11" s="9" t="s">
        <v>92</v>
      </c>
      <c r="G11" s="9" t="s">
        <v>93</v>
      </c>
      <c r="H11" s="9" t="s">
        <v>94</v>
      </c>
      <c r="I11" s="9" t="s">
        <v>95</v>
      </c>
      <c r="J11" s="9" t="s">
        <v>96</v>
      </c>
      <c r="K11" s="9" t="s">
        <v>97</v>
      </c>
      <c r="M11" s="37"/>
    </row>
    <row r="12" spans="1:13" ht="14.25" hidden="1" customHeight="1" x14ac:dyDescent="0.25">
      <c r="A12" s="40"/>
      <c r="B12" s="125">
        <v>6</v>
      </c>
      <c r="C12" s="126" t="s">
        <v>98</v>
      </c>
      <c r="D12" s="127" t="s">
        <v>99</v>
      </c>
      <c r="E12" s="145">
        <v>6</v>
      </c>
      <c r="F12" s="128" t="s">
        <v>100</v>
      </c>
      <c r="G12" s="128" t="s">
        <v>101</v>
      </c>
      <c r="H12" s="128" t="s">
        <v>102</v>
      </c>
      <c r="I12" s="129">
        <v>1</v>
      </c>
      <c r="J12" s="121">
        <v>0.25</v>
      </c>
      <c r="K12" s="129">
        <v>0.25</v>
      </c>
      <c r="M12" s="37"/>
    </row>
    <row r="13" spans="1:13" ht="14.25" hidden="1" customHeight="1" x14ac:dyDescent="0.25">
      <c r="A13" s="40"/>
      <c r="B13" s="125">
        <v>7</v>
      </c>
      <c r="C13" s="126" t="s">
        <v>103</v>
      </c>
      <c r="D13" s="127" t="s">
        <v>99</v>
      </c>
      <c r="E13" s="145">
        <v>8</v>
      </c>
      <c r="F13" s="128" t="s">
        <v>100</v>
      </c>
      <c r="G13" s="128" t="s">
        <v>101</v>
      </c>
      <c r="H13" s="128" t="s">
        <v>102</v>
      </c>
      <c r="I13" s="129">
        <v>1</v>
      </c>
      <c r="J13" s="121">
        <v>0.25</v>
      </c>
      <c r="K13" s="129">
        <v>0.25</v>
      </c>
      <c r="M13" s="37"/>
    </row>
    <row r="14" spans="1:13" ht="14.25" hidden="1" customHeight="1" x14ac:dyDescent="0.25">
      <c r="A14" s="40"/>
      <c r="B14" s="130" t="s">
        <v>104</v>
      </c>
      <c r="C14" s="126" t="s">
        <v>105</v>
      </c>
      <c r="D14" s="127" t="s">
        <v>127</v>
      </c>
      <c r="E14" s="145">
        <v>38</v>
      </c>
      <c r="F14" s="128" t="s">
        <v>100</v>
      </c>
      <c r="G14" s="128" t="s">
        <v>101</v>
      </c>
      <c r="H14" s="128" t="s">
        <v>102</v>
      </c>
      <c r="I14" s="129">
        <v>0.25</v>
      </c>
      <c r="J14" s="121">
        <v>0.25</v>
      </c>
      <c r="K14" s="129">
        <v>6.25E-2</v>
      </c>
      <c r="M14" s="37"/>
    </row>
    <row r="15" spans="1:13" ht="14.25" hidden="1" customHeight="1" x14ac:dyDescent="0.25">
      <c r="A15" s="40"/>
      <c r="B15" s="130" t="s">
        <v>107</v>
      </c>
      <c r="C15" s="126" t="s">
        <v>108</v>
      </c>
      <c r="D15" s="127"/>
      <c r="E15" s="145">
        <v>40</v>
      </c>
      <c r="F15" s="128" t="s">
        <v>100</v>
      </c>
      <c r="G15" s="128" t="s">
        <v>101</v>
      </c>
      <c r="H15" s="128" t="s">
        <v>102</v>
      </c>
      <c r="I15" s="129" t="s">
        <v>115</v>
      </c>
      <c r="J15" s="121">
        <v>0.25</v>
      </c>
      <c r="K15" s="129" t="s">
        <v>115</v>
      </c>
      <c r="M15" s="37"/>
    </row>
    <row r="16" spans="1:13" ht="14.25" hidden="1" customHeight="1" x14ac:dyDescent="0.25">
      <c r="A16" s="40"/>
      <c r="B16" s="130" t="s">
        <v>109</v>
      </c>
      <c r="C16" s="126" t="s">
        <v>110</v>
      </c>
      <c r="D16" s="127"/>
      <c r="E16" s="145">
        <v>42</v>
      </c>
      <c r="F16" s="128" t="s">
        <v>100</v>
      </c>
      <c r="G16" s="128" t="s">
        <v>101</v>
      </c>
      <c r="H16" s="128" t="s">
        <v>102</v>
      </c>
      <c r="I16" s="129" t="s">
        <v>115</v>
      </c>
      <c r="J16" s="121">
        <v>0.25</v>
      </c>
      <c r="K16" s="129" t="s">
        <v>115</v>
      </c>
      <c r="M16" s="37"/>
    </row>
    <row r="17" spans="1:13" ht="14.25" hidden="1" customHeight="1" x14ac:dyDescent="0.25">
      <c r="A17" s="40"/>
      <c r="B17" s="130" t="s">
        <v>111</v>
      </c>
      <c r="C17" s="126" t="s">
        <v>112</v>
      </c>
      <c r="D17" s="127"/>
      <c r="E17" s="145">
        <v>44</v>
      </c>
      <c r="F17" s="128" t="s">
        <v>100</v>
      </c>
      <c r="G17" s="128" t="s">
        <v>101</v>
      </c>
      <c r="H17" s="128" t="s">
        <v>102</v>
      </c>
      <c r="I17" s="129" t="s">
        <v>115</v>
      </c>
      <c r="J17" s="121">
        <v>0.25</v>
      </c>
      <c r="K17" s="129" t="s">
        <v>115</v>
      </c>
      <c r="M17" s="37"/>
    </row>
    <row r="18" spans="1:13" ht="14.25" hidden="1" customHeight="1" x14ac:dyDescent="0.25">
      <c r="A18" s="40"/>
      <c r="B18" s="130" t="s">
        <v>113</v>
      </c>
      <c r="C18" s="126" t="s">
        <v>114</v>
      </c>
      <c r="D18" s="127"/>
      <c r="E18" s="145">
        <v>46</v>
      </c>
      <c r="F18" s="128" t="s">
        <v>100</v>
      </c>
      <c r="G18" s="128" t="s">
        <v>101</v>
      </c>
      <c r="H18" s="128" t="s">
        <v>102</v>
      </c>
      <c r="I18" s="129" t="s">
        <v>115</v>
      </c>
      <c r="J18" s="121">
        <v>0.25</v>
      </c>
      <c r="K18" s="129" t="s">
        <v>115</v>
      </c>
      <c r="M18" s="37"/>
    </row>
    <row r="19" spans="1:13" ht="14.25" hidden="1" customHeight="1" x14ac:dyDescent="0.25">
      <c r="A19" s="40"/>
      <c r="B19" s="130" t="s">
        <v>116</v>
      </c>
      <c r="C19" s="126" t="s">
        <v>117</v>
      </c>
      <c r="D19" s="127"/>
      <c r="E19" s="145">
        <v>47</v>
      </c>
      <c r="F19" s="128" t="s">
        <v>100</v>
      </c>
      <c r="G19" s="128" t="s">
        <v>101</v>
      </c>
      <c r="H19" s="128" t="s">
        <v>102</v>
      </c>
      <c r="I19" s="129" t="s">
        <v>115</v>
      </c>
      <c r="J19" s="121">
        <v>0.25</v>
      </c>
      <c r="K19" s="129" t="s">
        <v>115</v>
      </c>
      <c r="M19" s="37"/>
    </row>
    <row r="20" spans="1:13" ht="14.25" hidden="1" customHeight="1" x14ac:dyDescent="0.25">
      <c r="A20" s="40"/>
      <c r="B20" s="130" t="s">
        <v>118</v>
      </c>
      <c r="C20" s="126" t="s">
        <v>119</v>
      </c>
      <c r="D20" s="127"/>
      <c r="E20" s="145">
        <v>49</v>
      </c>
      <c r="F20" s="128" t="s">
        <v>100</v>
      </c>
      <c r="G20" s="128" t="s">
        <v>101</v>
      </c>
      <c r="H20" s="128" t="s">
        <v>102</v>
      </c>
      <c r="I20" s="129" t="s">
        <v>115</v>
      </c>
      <c r="J20" s="121">
        <v>0.25</v>
      </c>
      <c r="K20" s="129" t="s">
        <v>115</v>
      </c>
      <c r="M20" s="37"/>
    </row>
    <row r="21" spans="1:13" ht="14.25" hidden="1" customHeight="1" x14ac:dyDescent="0.25">
      <c r="A21" s="40"/>
      <c r="B21" s="130" t="s">
        <v>120</v>
      </c>
      <c r="C21" s="126" t="s">
        <v>121</v>
      </c>
      <c r="D21" s="127"/>
      <c r="E21" s="145">
        <v>51</v>
      </c>
      <c r="F21" s="128" t="s">
        <v>100</v>
      </c>
      <c r="G21" s="128" t="s">
        <v>101</v>
      </c>
      <c r="H21" s="128" t="s">
        <v>102</v>
      </c>
      <c r="I21" s="129" t="s">
        <v>115</v>
      </c>
      <c r="J21" s="121">
        <v>0.25</v>
      </c>
      <c r="K21" s="129" t="s">
        <v>115</v>
      </c>
      <c r="M21" s="37"/>
    </row>
    <row r="22" spans="1:13" ht="14.25" hidden="1" customHeight="1" x14ac:dyDescent="0.25">
      <c r="A22" s="40"/>
      <c r="B22" s="130" t="s">
        <v>122</v>
      </c>
      <c r="C22" s="126" t="s">
        <v>123</v>
      </c>
      <c r="D22" s="127"/>
      <c r="E22" s="145">
        <v>53</v>
      </c>
      <c r="F22" s="128" t="s">
        <v>100</v>
      </c>
      <c r="G22" s="128" t="s">
        <v>101</v>
      </c>
      <c r="H22" s="128" t="s">
        <v>102</v>
      </c>
      <c r="I22" s="129" t="s">
        <v>115</v>
      </c>
      <c r="J22" s="121">
        <v>0.25</v>
      </c>
      <c r="K22" s="129" t="s">
        <v>115</v>
      </c>
      <c r="M22" s="37"/>
    </row>
    <row r="23" spans="1:13" ht="14.25" hidden="1" customHeight="1" x14ac:dyDescent="0.25">
      <c r="A23" s="40"/>
      <c r="B23" s="130" t="s">
        <v>124</v>
      </c>
      <c r="C23" s="126" t="s">
        <v>114</v>
      </c>
      <c r="D23" s="127" t="s">
        <v>106</v>
      </c>
      <c r="E23" s="145">
        <v>55</v>
      </c>
      <c r="F23" s="128" t="s">
        <v>100</v>
      </c>
      <c r="G23" s="128" t="s">
        <v>101</v>
      </c>
      <c r="H23" s="128" t="s">
        <v>102</v>
      </c>
      <c r="I23" s="129">
        <v>0</v>
      </c>
      <c r="J23" s="121">
        <v>0.25</v>
      </c>
      <c r="K23" s="129">
        <v>0</v>
      </c>
      <c r="M23" s="37"/>
    </row>
    <row r="24" spans="1:13" ht="14.25" hidden="1" customHeight="1" x14ac:dyDescent="0.25">
      <c r="A24" s="40"/>
      <c r="B24" s="130" t="s">
        <v>125</v>
      </c>
      <c r="C24" s="126" t="s">
        <v>126</v>
      </c>
      <c r="D24" s="127"/>
      <c r="E24" s="145">
        <v>56</v>
      </c>
      <c r="F24" s="128" t="s">
        <v>100</v>
      </c>
      <c r="G24" s="128" t="s">
        <v>74</v>
      </c>
      <c r="H24" s="128" t="s">
        <v>102</v>
      </c>
      <c r="I24" s="129" t="s">
        <v>115</v>
      </c>
      <c r="J24" s="143">
        <v>0.33333333333333331</v>
      </c>
      <c r="K24" s="129" t="s">
        <v>115</v>
      </c>
      <c r="M24" s="37"/>
    </row>
    <row r="25" spans="1:13" ht="14.25" hidden="1" customHeight="1" x14ac:dyDescent="0.25">
      <c r="A25" s="40"/>
      <c r="B25" s="130" t="s">
        <v>128</v>
      </c>
      <c r="C25" s="126" t="s">
        <v>129</v>
      </c>
      <c r="D25" s="127"/>
      <c r="E25" s="145">
        <v>58</v>
      </c>
      <c r="F25" s="128" t="s">
        <v>100</v>
      </c>
      <c r="G25" s="128" t="s">
        <v>74</v>
      </c>
      <c r="H25" s="128" t="s">
        <v>102</v>
      </c>
      <c r="I25" s="129" t="s">
        <v>115</v>
      </c>
      <c r="J25" s="143">
        <v>0.33333333333333331</v>
      </c>
      <c r="K25" s="129" t="s">
        <v>115</v>
      </c>
      <c r="M25" s="37"/>
    </row>
    <row r="26" spans="1:13" ht="14.25" hidden="1" customHeight="1" x14ac:dyDescent="0.25">
      <c r="A26" s="40"/>
      <c r="B26" s="130" t="s">
        <v>130</v>
      </c>
      <c r="C26" s="126" t="s">
        <v>131</v>
      </c>
      <c r="D26" s="127"/>
      <c r="E26" s="145">
        <v>60</v>
      </c>
      <c r="F26" s="128" t="s">
        <v>100</v>
      </c>
      <c r="G26" s="128" t="s">
        <v>74</v>
      </c>
      <c r="H26" s="128" t="s">
        <v>102</v>
      </c>
      <c r="I26" s="129" t="s">
        <v>115</v>
      </c>
      <c r="J26" s="121">
        <v>0.33333333333333331</v>
      </c>
      <c r="K26" s="129" t="s">
        <v>115</v>
      </c>
      <c r="M26" s="37"/>
    </row>
    <row r="27" spans="1:13" ht="14.25" hidden="1" customHeight="1" x14ac:dyDescent="0.25">
      <c r="A27" s="40"/>
      <c r="B27" s="130" t="s">
        <v>132</v>
      </c>
      <c r="C27" s="126" t="s">
        <v>133</v>
      </c>
      <c r="D27" s="127" t="s">
        <v>127</v>
      </c>
      <c r="E27" s="145">
        <v>62</v>
      </c>
      <c r="F27" s="128" t="s">
        <v>100</v>
      </c>
      <c r="G27" s="128" t="s">
        <v>74</v>
      </c>
      <c r="H27" s="128" t="s">
        <v>102</v>
      </c>
      <c r="I27" s="129">
        <v>0</v>
      </c>
      <c r="J27" s="121">
        <v>0.33</v>
      </c>
      <c r="K27" s="129">
        <v>0</v>
      </c>
      <c r="M27" s="37"/>
    </row>
    <row r="28" spans="1:13" ht="14.25" hidden="1" customHeight="1" x14ac:dyDescent="0.25">
      <c r="A28" s="40"/>
      <c r="B28" s="130" t="s">
        <v>134</v>
      </c>
      <c r="C28" s="126" t="s">
        <v>135</v>
      </c>
      <c r="D28" s="127"/>
      <c r="E28" s="145">
        <v>64</v>
      </c>
      <c r="F28" s="128" t="s">
        <v>100</v>
      </c>
      <c r="G28" s="128" t="s">
        <v>74</v>
      </c>
      <c r="H28" s="128" t="s">
        <v>102</v>
      </c>
      <c r="I28" s="129" t="s">
        <v>115</v>
      </c>
      <c r="J28" s="121">
        <v>0.33</v>
      </c>
      <c r="K28" s="129" t="s">
        <v>115</v>
      </c>
      <c r="M28" s="37"/>
    </row>
    <row r="29" spans="1:13" ht="13.9" hidden="1" customHeight="1" x14ac:dyDescent="0.25">
      <c r="A29" s="40"/>
      <c r="B29" s="130" t="s">
        <v>136</v>
      </c>
      <c r="C29" s="126" t="s">
        <v>137</v>
      </c>
      <c r="D29" s="127" t="s">
        <v>127</v>
      </c>
      <c r="E29" s="145">
        <v>67</v>
      </c>
      <c r="F29" s="128" t="s">
        <v>100</v>
      </c>
      <c r="G29" s="128" t="s">
        <v>74</v>
      </c>
      <c r="H29" s="128" t="s">
        <v>102</v>
      </c>
      <c r="I29" s="129">
        <v>0.25</v>
      </c>
      <c r="J29" s="121">
        <v>0.33</v>
      </c>
      <c r="K29" s="129">
        <v>8.2500000000000004E-2</v>
      </c>
      <c r="M29" s="37"/>
    </row>
    <row r="30" spans="1:13" ht="14.25" hidden="1" customHeight="1" x14ac:dyDescent="0.25">
      <c r="A30" s="40"/>
      <c r="B30" s="130" t="s">
        <v>138</v>
      </c>
      <c r="C30" s="126" t="s">
        <v>139</v>
      </c>
      <c r="D30" s="127" t="s">
        <v>127</v>
      </c>
      <c r="E30" s="145">
        <v>70</v>
      </c>
      <c r="F30" s="128" t="s">
        <v>100</v>
      </c>
      <c r="G30" s="128" t="s">
        <v>74</v>
      </c>
      <c r="H30" s="128" t="s">
        <v>102</v>
      </c>
      <c r="I30" s="129">
        <v>0.25</v>
      </c>
      <c r="J30" s="121">
        <v>0.33</v>
      </c>
      <c r="K30" s="129">
        <v>8.2500000000000004E-2</v>
      </c>
      <c r="M30" s="37"/>
    </row>
    <row r="31" spans="1:13" ht="14.25" hidden="1" customHeight="1" x14ac:dyDescent="0.25">
      <c r="A31" s="40"/>
      <c r="B31" s="130" t="s">
        <v>140</v>
      </c>
      <c r="C31" s="126" t="s">
        <v>141</v>
      </c>
      <c r="D31" s="127"/>
      <c r="E31" s="145">
        <v>73</v>
      </c>
      <c r="F31" s="128" t="s">
        <v>100</v>
      </c>
      <c r="G31" s="128" t="s">
        <v>74</v>
      </c>
      <c r="H31" s="128" t="s">
        <v>102</v>
      </c>
      <c r="I31" s="129" t="s">
        <v>115</v>
      </c>
      <c r="J31" s="121">
        <v>0.33</v>
      </c>
      <c r="K31" s="129" t="s">
        <v>115</v>
      </c>
      <c r="M31" s="37"/>
    </row>
    <row r="32" spans="1:13" ht="14.25" hidden="1" customHeight="1" x14ac:dyDescent="0.25">
      <c r="A32" s="40"/>
      <c r="B32" s="130" t="s">
        <v>142</v>
      </c>
      <c r="C32" s="126" t="s">
        <v>143</v>
      </c>
      <c r="D32" s="127"/>
      <c r="E32" s="145">
        <v>76</v>
      </c>
      <c r="F32" s="128" t="s">
        <v>100</v>
      </c>
      <c r="G32" s="128" t="s">
        <v>74</v>
      </c>
      <c r="H32" s="128" t="s">
        <v>102</v>
      </c>
      <c r="I32" s="129" t="s">
        <v>115</v>
      </c>
      <c r="J32" s="121">
        <v>0.33</v>
      </c>
      <c r="K32" s="129" t="s">
        <v>115</v>
      </c>
      <c r="M32" s="37"/>
    </row>
    <row r="33" spans="1:13" ht="13.9" hidden="1" customHeight="1" x14ac:dyDescent="0.25">
      <c r="A33" s="40"/>
      <c r="B33" s="130" t="s">
        <v>144</v>
      </c>
      <c r="C33" s="126" t="s">
        <v>145</v>
      </c>
      <c r="D33" s="127"/>
      <c r="E33" s="145">
        <v>79</v>
      </c>
      <c r="F33" s="128" t="s">
        <v>100</v>
      </c>
      <c r="G33" s="128" t="s">
        <v>74</v>
      </c>
      <c r="H33" s="128" t="s">
        <v>102</v>
      </c>
      <c r="I33" s="129" t="s">
        <v>115</v>
      </c>
      <c r="J33" s="121">
        <v>0.33</v>
      </c>
      <c r="K33" s="129" t="s">
        <v>115</v>
      </c>
      <c r="M33" s="37"/>
    </row>
    <row r="34" spans="1:13" ht="14.25" hidden="1" customHeight="1" x14ac:dyDescent="0.25">
      <c r="A34" s="40"/>
      <c r="B34" s="130" t="s">
        <v>146</v>
      </c>
      <c r="C34" s="126" t="s">
        <v>147</v>
      </c>
      <c r="D34" s="127" t="s">
        <v>127</v>
      </c>
      <c r="E34" s="145">
        <v>80</v>
      </c>
      <c r="F34" s="128" t="s">
        <v>100</v>
      </c>
      <c r="G34" s="128" t="s">
        <v>74</v>
      </c>
      <c r="H34" s="128" t="s">
        <v>102</v>
      </c>
      <c r="I34" s="129">
        <v>1</v>
      </c>
      <c r="J34" s="121">
        <v>0.33</v>
      </c>
      <c r="K34" s="129">
        <v>0.33</v>
      </c>
      <c r="M34" s="37"/>
    </row>
    <row r="35" spans="1:13" ht="14.25" hidden="1" customHeight="1" x14ac:dyDescent="0.25">
      <c r="A35" s="40"/>
      <c r="B35" s="130" t="s">
        <v>148</v>
      </c>
      <c r="C35" s="126" t="s">
        <v>149</v>
      </c>
      <c r="E35" s="145">
        <v>82</v>
      </c>
      <c r="F35" s="128" t="s">
        <v>100</v>
      </c>
      <c r="G35" s="128" t="s">
        <v>74</v>
      </c>
      <c r="H35" s="128" t="s">
        <v>102</v>
      </c>
      <c r="I35" s="129" t="s">
        <v>115</v>
      </c>
      <c r="J35" s="121">
        <v>0.33</v>
      </c>
      <c r="K35" s="129" t="s">
        <v>115</v>
      </c>
      <c r="M35" s="37"/>
    </row>
    <row r="36" spans="1:13" ht="14.25" hidden="1" customHeight="1" x14ac:dyDescent="0.25">
      <c r="A36" s="40"/>
      <c r="B36" s="130" t="s">
        <v>150</v>
      </c>
      <c r="C36" s="126" t="s">
        <v>151</v>
      </c>
      <c r="D36" s="127"/>
      <c r="E36" s="145">
        <v>84</v>
      </c>
      <c r="F36" s="128" t="s">
        <v>100</v>
      </c>
      <c r="G36" s="128" t="s">
        <v>74</v>
      </c>
      <c r="H36" s="128" t="s">
        <v>102</v>
      </c>
      <c r="I36" s="129" t="s">
        <v>115</v>
      </c>
      <c r="J36" s="121">
        <v>0.33</v>
      </c>
      <c r="K36" s="129" t="s">
        <v>115</v>
      </c>
      <c r="M36" s="37"/>
    </row>
    <row r="37" spans="1:13" ht="28.5" customHeight="1" x14ac:dyDescent="0.25">
      <c r="A37" s="40"/>
      <c r="B37" s="6" t="s">
        <v>152</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153</v>
      </c>
      <c r="D40" s="16" t="s">
        <v>154</v>
      </c>
      <c r="E40" s="17" t="s">
        <v>155</v>
      </c>
      <c r="F40" s="18" t="s">
        <v>156</v>
      </c>
      <c r="M40" s="37"/>
    </row>
    <row r="41" spans="1:13" ht="27.75" customHeight="1" x14ac:dyDescent="0.25">
      <c r="A41" s="40"/>
      <c r="C41" s="28" t="s">
        <v>157</v>
      </c>
      <c r="D41" s="29">
        <f>I12</f>
        <v>1</v>
      </c>
      <c r="E41" s="29">
        <v>0.25</v>
      </c>
      <c r="F41" s="30">
        <f>E41*D41</f>
        <v>0.25</v>
      </c>
      <c r="M41" s="37"/>
    </row>
    <row r="42" spans="1:13" ht="27.75" customHeight="1" x14ac:dyDescent="0.25">
      <c r="A42" s="40"/>
      <c r="C42" s="19" t="s">
        <v>158</v>
      </c>
      <c r="D42" s="20">
        <f>I13</f>
        <v>1</v>
      </c>
      <c r="E42" s="20">
        <v>0.25</v>
      </c>
      <c r="F42" s="21">
        <f>E42*D42</f>
        <v>0.25</v>
      </c>
      <c r="M42" s="37"/>
    </row>
    <row r="43" spans="1:13" ht="27.75" customHeight="1" x14ac:dyDescent="0.25">
      <c r="A43" s="40"/>
      <c r="C43" s="19" t="s">
        <v>159</v>
      </c>
      <c r="D43" s="20">
        <f>SUM(I14:I18)</f>
        <v>0.25</v>
      </c>
      <c r="E43" s="20">
        <v>0.25</v>
      </c>
      <c r="F43" s="21">
        <f>E43*D43</f>
        <v>6.25E-2</v>
      </c>
      <c r="M43" s="37"/>
    </row>
    <row r="44" spans="1:13" ht="27.75" customHeight="1" thickBot="1" x14ac:dyDescent="0.3">
      <c r="A44" s="40"/>
      <c r="C44" s="22" t="s">
        <v>160</v>
      </c>
      <c r="D44" s="23">
        <f>SUM(I19:I23)</f>
        <v>0</v>
      </c>
      <c r="E44" s="23">
        <v>0.25</v>
      </c>
      <c r="F44" s="24">
        <f>E44*D44</f>
        <v>0</v>
      </c>
      <c r="M44" s="37"/>
    </row>
    <row r="45" spans="1:13" ht="25.5" customHeight="1" thickBot="1" x14ac:dyDescent="0.3">
      <c r="A45" s="40"/>
      <c r="C45" s="221" t="s">
        <v>161</v>
      </c>
      <c r="D45" s="222"/>
      <c r="E45" s="223"/>
      <c r="F45" s="25">
        <f>SUM(F41:F44)</f>
        <v>0.5625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162</v>
      </c>
      <c r="D48" s="26" t="s">
        <v>154</v>
      </c>
      <c r="E48" s="26" t="s">
        <v>155</v>
      </c>
      <c r="F48" s="27" t="s">
        <v>163</v>
      </c>
      <c r="M48" s="37"/>
    </row>
    <row r="49" spans="1:13" ht="26.25" customHeight="1" x14ac:dyDescent="0.25">
      <c r="A49" s="40"/>
      <c r="C49" s="28" t="s">
        <v>164</v>
      </c>
      <c r="D49" s="29">
        <f>SUM(I24:I27)</f>
        <v>0</v>
      </c>
      <c r="E49" s="29">
        <f t="shared" ref="E49:E51" si="0">1/3</f>
        <v>0.33333333333333331</v>
      </c>
      <c r="F49" s="30">
        <f t="shared" ref="F49:F51" si="1">E49*D49</f>
        <v>0</v>
      </c>
      <c r="M49" s="37"/>
    </row>
    <row r="50" spans="1:13" ht="31.5" x14ac:dyDescent="0.25">
      <c r="A50" s="40"/>
      <c r="C50" s="28" t="s">
        <v>165</v>
      </c>
      <c r="D50" s="29">
        <f>SUM(I28:I33)</f>
        <v>0.5</v>
      </c>
      <c r="E50" s="29">
        <f t="shared" si="0"/>
        <v>0.33333333333333331</v>
      </c>
      <c r="F50" s="30">
        <f t="shared" si="1"/>
        <v>0.16666666666666666</v>
      </c>
      <c r="M50" s="37"/>
    </row>
    <row r="51" spans="1:13" ht="32.25" thickBot="1" x14ac:dyDescent="0.3">
      <c r="A51" s="40"/>
      <c r="C51" s="28" t="s">
        <v>166</v>
      </c>
      <c r="D51" s="29">
        <f>SUM(I34:I36)</f>
        <v>1</v>
      </c>
      <c r="E51" s="29">
        <f t="shared" si="0"/>
        <v>0.33333333333333331</v>
      </c>
      <c r="F51" s="30">
        <f t="shared" si="1"/>
        <v>0.33333333333333331</v>
      </c>
      <c r="M51" s="37"/>
    </row>
    <row r="52" spans="1:13" ht="26.25" customHeight="1" thickBot="1" x14ac:dyDescent="0.3">
      <c r="A52" s="40"/>
      <c r="C52" s="215" t="s">
        <v>161</v>
      </c>
      <c r="D52" s="216"/>
      <c r="E52" s="217"/>
      <c r="F52" s="31">
        <f>SUM(F49:F51)</f>
        <v>0.5</v>
      </c>
      <c r="M52" s="37"/>
    </row>
    <row r="53" spans="1:13" ht="14.25" customHeight="1" thickBot="1" x14ac:dyDescent="0.3">
      <c r="A53" s="40"/>
      <c r="M53" s="37"/>
    </row>
    <row r="54" spans="1:13" ht="27.75" customHeight="1" thickBot="1" x14ac:dyDescent="0.3">
      <c r="A54" s="40"/>
      <c r="C54" s="212" t="s">
        <v>167</v>
      </c>
      <c r="D54" s="213"/>
      <c r="E54" s="214"/>
      <c r="F54" s="32">
        <f>(F45*50%)+(F52*50%)</f>
        <v>0.53125</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552</v>
      </c>
      <c r="D66" s="82"/>
      <c r="E66" s="82"/>
      <c r="F66" s="82"/>
      <c r="G66" s="82"/>
      <c r="H66" s="82"/>
      <c r="I66" s="82"/>
      <c r="J66" s="88"/>
      <c r="M66" s="99"/>
    </row>
    <row r="67" spans="1:13" s="12" customFormat="1" ht="17.25" customHeight="1" x14ac:dyDescent="0.2">
      <c r="A67" s="68"/>
      <c r="C67" s="100" t="s">
        <v>40</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AnbVNoGPu5Hkx2LYZdXZtdSwL3ofcvayaiISYsE5ch/U0H4za7AaOHOMjUWS0D5gBQvJelAjOXPi7HdhylJ1sA==" saltValue="Qi/hMpYwxpR9ddrLKJAcHw=="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zoomScale="85" zoomScaleNormal="85" zoomScaleSheetLayoutView="85" workbookViewId="0">
      <selection activeCell="A10" sqref="A10:XFD64"/>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3"/>
      <c r="B1" s="189"/>
      <c r="C1" s="189"/>
      <c r="D1" s="189"/>
      <c r="E1" s="189"/>
      <c r="F1" s="189"/>
      <c r="G1" s="189"/>
      <c r="H1" s="189"/>
      <c r="I1" s="189"/>
      <c r="J1" s="189"/>
      <c r="K1" s="189"/>
      <c r="L1" s="189"/>
      <c r="M1" s="190"/>
    </row>
    <row r="2" spans="1:13" ht="17.45" customHeight="1" x14ac:dyDescent="0.3">
      <c r="A2" s="186" t="s">
        <v>0</v>
      </c>
      <c r="B2" s="187"/>
      <c r="C2" s="187"/>
      <c r="D2" s="187"/>
      <c r="E2" s="187"/>
      <c r="F2" s="187"/>
      <c r="G2" s="187"/>
      <c r="H2" s="187"/>
      <c r="I2" s="187"/>
      <c r="J2" s="187"/>
      <c r="K2" s="187"/>
      <c r="L2" s="187"/>
      <c r="M2" s="191"/>
    </row>
    <row r="3" spans="1:13" ht="17.45" customHeight="1" x14ac:dyDescent="0.3">
      <c r="A3" s="186" t="s">
        <v>1</v>
      </c>
      <c r="B3" s="187"/>
      <c r="C3" s="187"/>
      <c r="D3" s="187"/>
      <c r="E3" s="187"/>
      <c r="F3" s="187"/>
      <c r="G3" s="187"/>
      <c r="H3" s="187"/>
      <c r="I3" s="187"/>
      <c r="J3" s="187"/>
      <c r="K3" s="187"/>
      <c r="L3" s="187"/>
      <c r="M3" s="191"/>
    </row>
    <row r="4" spans="1:13" ht="17.45" customHeight="1" x14ac:dyDescent="0.3">
      <c r="A4" s="186" t="s">
        <v>2</v>
      </c>
      <c r="B4" s="187"/>
      <c r="C4" s="187"/>
      <c r="D4" s="187"/>
      <c r="E4" s="187"/>
      <c r="F4" s="187"/>
      <c r="G4" s="187"/>
      <c r="H4" s="187"/>
      <c r="I4" s="187"/>
      <c r="J4" s="187"/>
      <c r="K4" s="187"/>
      <c r="L4" s="187"/>
      <c r="M4" s="191"/>
    </row>
    <row r="5" spans="1:13" ht="17.45" customHeight="1" x14ac:dyDescent="0.3">
      <c r="A5" s="186">
        <v>2025</v>
      </c>
      <c r="B5" s="187"/>
      <c r="C5" s="187"/>
      <c r="D5" s="187"/>
      <c r="E5" s="187"/>
      <c r="F5" s="187"/>
      <c r="G5" s="187"/>
      <c r="H5" s="187"/>
      <c r="I5" s="187"/>
      <c r="J5" s="187"/>
      <c r="K5" s="187"/>
      <c r="L5" s="187"/>
      <c r="M5" s="191"/>
    </row>
    <row r="6" spans="1:13" ht="14.25" customHeight="1" x14ac:dyDescent="0.25">
      <c r="A6" s="194"/>
      <c r="B6" s="195"/>
      <c r="C6" s="195"/>
      <c r="D6" s="195"/>
      <c r="E6" s="195"/>
      <c r="F6" s="195"/>
      <c r="G6" s="195"/>
      <c r="H6" s="195"/>
      <c r="I6" s="195"/>
      <c r="J6" s="195"/>
      <c r="K6" s="195"/>
      <c r="L6" s="195"/>
      <c r="M6" s="196"/>
    </row>
    <row r="7" spans="1:13" ht="14.25" customHeight="1" x14ac:dyDescent="0.25">
      <c r="A7" s="174" t="s">
        <v>15</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4.25" customHeight="1" thickBot="1" x14ac:dyDescent="0.3">
      <c r="A9" s="218" t="s">
        <v>168</v>
      </c>
      <c r="B9" s="219"/>
      <c r="C9" s="219"/>
      <c r="D9" s="219"/>
      <c r="E9" s="219"/>
      <c r="F9" s="219"/>
      <c r="G9" s="219"/>
      <c r="H9" s="219"/>
      <c r="I9" s="219"/>
      <c r="J9" s="219"/>
      <c r="K9" s="219"/>
      <c r="L9" s="219"/>
      <c r="M9" s="220"/>
    </row>
    <row r="10" spans="1:13" ht="13.9" hidden="1" customHeight="1" x14ac:dyDescent="0.25">
      <c r="A10" s="40"/>
      <c r="M10" s="37"/>
    </row>
    <row r="11" spans="1:13" ht="14.25" hidden="1" customHeight="1" x14ac:dyDescent="0.25">
      <c r="A11" s="40"/>
      <c r="B11" s="8" t="s">
        <v>88</v>
      </c>
      <c r="C11" s="9" t="s">
        <v>89</v>
      </c>
      <c r="D11" s="8" t="s">
        <v>90</v>
      </c>
      <c r="E11" s="9" t="s">
        <v>91</v>
      </c>
      <c r="F11" s="9" t="s">
        <v>92</v>
      </c>
      <c r="G11" s="9" t="s">
        <v>93</v>
      </c>
      <c r="H11" s="9" t="s">
        <v>94</v>
      </c>
      <c r="I11" s="9" t="s">
        <v>95</v>
      </c>
      <c r="J11" s="9" t="s">
        <v>96</v>
      </c>
      <c r="K11" s="9" t="s">
        <v>97</v>
      </c>
      <c r="M11" s="37"/>
    </row>
    <row r="12" spans="1:13" ht="14.25" hidden="1" customHeight="1" x14ac:dyDescent="0.25">
      <c r="A12" s="40"/>
      <c r="B12" s="130" t="s">
        <v>169</v>
      </c>
      <c r="C12" s="126" t="s">
        <v>170</v>
      </c>
      <c r="D12" s="127" t="s">
        <v>127</v>
      </c>
      <c r="E12" s="145">
        <v>85</v>
      </c>
      <c r="F12" s="128" t="s">
        <v>15</v>
      </c>
      <c r="G12" s="128" t="s">
        <v>171</v>
      </c>
      <c r="H12" s="128" t="s">
        <v>102</v>
      </c>
      <c r="I12" s="129">
        <v>0.2</v>
      </c>
      <c r="J12" s="143">
        <v>0.33333333333333331</v>
      </c>
      <c r="K12" s="129">
        <v>6.6666666666666666E-2</v>
      </c>
      <c r="M12" s="37"/>
    </row>
    <row r="13" spans="1:13" ht="14.25" hidden="1" customHeight="1" x14ac:dyDescent="0.25">
      <c r="A13" s="40"/>
      <c r="B13" s="130" t="s">
        <v>172</v>
      </c>
      <c r="C13" s="126" t="s">
        <v>173</v>
      </c>
      <c r="D13" s="127" t="s">
        <v>127</v>
      </c>
      <c r="E13" s="145">
        <v>86</v>
      </c>
      <c r="F13" s="128" t="s">
        <v>15</v>
      </c>
      <c r="G13" s="128" t="s">
        <v>171</v>
      </c>
      <c r="H13" s="128" t="s">
        <v>102</v>
      </c>
      <c r="I13" s="129">
        <v>0.2</v>
      </c>
      <c r="J13" s="143">
        <v>0.33333333333333331</v>
      </c>
      <c r="K13" s="129">
        <v>6.6666666666666666E-2</v>
      </c>
      <c r="M13" s="37"/>
    </row>
    <row r="14" spans="1:13" ht="14.25" hidden="1" customHeight="1" x14ac:dyDescent="0.25">
      <c r="A14" s="40"/>
      <c r="B14" s="130" t="s">
        <v>174</v>
      </c>
      <c r="C14" s="126" t="s">
        <v>175</v>
      </c>
      <c r="D14" s="127"/>
      <c r="E14" s="145">
        <v>87</v>
      </c>
      <c r="F14" s="128" t="s">
        <v>15</v>
      </c>
      <c r="G14" s="128" t="s">
        <v>171</v>
      </c>
      <c r="H14" s="128" t="s">
        <v>102</v>
      </c>
      <c r="I14" s="129" t="s">
        <v>115</v>
      </c>
      <c r="J14" s="143">
        <v>0.33333333333333331</v>
      </c>
      <c r="K14" s="129" t="s">
        <v>115</v>
      </c>
      <c r="M14" s="37"/>
    </row>
    <row r="15" spans="1:13" ht="14.25" hidden="1" customHeight="1" x14ac:dyDescent="0.25">
      <c r="A15" s="40"/>
      <c r="B15" s="130" t="s">
        <v>176</v>
      </c>
      <c r="C15" s="126" t="s">
        <v>177</v>
      </c>
      <c r="D15" s="127"/>
      <c r="E15" s="145">
        <v>88</v>
      </c>
      <c r="F15" s="128" t="s">
        <v>15</v>
      </c>
      <c r="G15" s="128" t="s">
        <v>171</v>
      </c>
      <c r="H15" s="128" t="s">
        <v>102</v>
      </c>
      <c r="I15" s="129" t="s">
        <v>115</v>
      </c>
      <c r="J15" s="143">
        <v>0.33333333333333331</v>
      </c>
      <c r="K15" s="129" t="s">
        <v>115</v>
      </c>
      <c r="M15" s="37"/>
    </row>
    <row r="16" spans="1:13" ht="14.25" hidden="1" customHeight="1" x14ac:dyDescent="0.25">
      <c r="A16" s="40"/>
      <c r="B16" s="130" t="s">
        <v>178</v>
      </c>
      <c r="C16" s="126" t="s">
        <v>179</v>
      </c>
      <c r="D16" s="127"/>
      <c r="E16" s="145">
        <v>89</v>
      </c>
      <c r="F16" s="128" t="s">
        <v>15</v>
      </c>
      <c r="G16" s="128" t="s">
        <v>171</v>
      </c>
      <c r="H16" s="128" t="s">
        <v>102</v>
      </c>
      <c r="I16" s="129" t="s">
        <v>115</v>
      </c>
      <c r="J16" s="143">
        <v>0.33333333333333331</v>
      </c>
      <c r="K16" s="129" t="s">
        <v>115</v>
      </c>
      <c r="M16" s="37"/>
    </row>
    <row r="17" spans="1:13" ht="14.25" hidden="1" customHeight="1" x14ac:dyDescent="0.25">
      <c r="A17" s="40"/>
      <c r="B17" s="130" t="s">
        <v>180</v>
      </c>
      <c r="C17" s="126" t="s">
        <v>181</v>
      </c>
      <c r="D17" s="127" t="s">
        <v>127</v>
      </c>
      <c r="E17" s="145">
        <v>90</v>
      </c>
      <c r="F17" s="128" t="s">
        <v>15</v>
      </c>
      <c r="G17" s="128" t="s">
        <v>171</v>
      </c>
      <c r="H17" s="128" t="s">
        <v>102</v>
      </c>
      <c r="I17" s="129">
        <v>0.2</v>
      </c>
      <c r="J17" s="143">
        <v>0.33333333333333331</v>
      </c>
      <c r="K17" s="129">
        <v>6.6666666666666666E-2</v>
      </c>
      <c r="M17" s="37"/>
    </row>
    <row r="18" spans="1:13" ht="14.25" hidden="1" customHeight="1" x14ac:dyDescent="0.25">
      <c r="A18" s="40"/>
      <c r="B18" s="130" t="s">
        <v>182</v>
      </c>
      <c r="C18" s="126" t="s">
        <v>183</v>
      </c>
      <c r="D18" s="127" t="s">
        <v>127</v>
      </c>
      <c r="E18" s="145">
        <v>92</v>
      </c>
      <c r="F18" s="128" t="s">
        <v>15</v>
      </c>
      <c r="G18" s="128" t="s">
        <v>171</v>
      </c>
      <c r="H18" s="128" t="s">
        <v>102</v>
      </c>
      <c r="I18" s="129">
        <v>0.2</v>
      </c>
      <c r="J18" s="143">
        <v>0.33333333333333331</v>
      </c>
      <c r="K18" s="129">
        <v>6.6666666666666666E-2</v>
      </c>
      <c r="M18" s="37"/>
    </row>
    <row r="19" spans="1:13" ht="14.25" hidden="1" customHeight="1" x14ac:dyDescent="0.25">
      <c r="A19" s="40"/>
      <c r="B19" s="130" t="s">
        <v>184</v>
      </c>
      <c r="C19" s="126" t="s">
        <v>185</v>
      </c>
      <c r="D19" s="127" t="s">
        <v>127</v>
      </c>
      <c r="E19" s="145">
        <v>93</v>
      </c>
      <c r="F19" s="128" t="s">
        <v>15</v>
      </c>
      <c r="G19" s="128" t="s">
        <v>171</v>
      </c>
      <c r="H19" s="128" t="s">
        <v>102</v>
      </c>
      <c r="I19" s="129">
        <v>0.2</v>
      </c>
      <c r="J19" s="143">
        <v>0.33333333333333331</v>
      </c>
      <c r="K19" s="129">
        <v>6.6666666666666666E-2</v>
      </c>
      <c r="M19" s="37"/>
    </row>
    <row r="20" spans="1:13" ht="14.25" hidden="1" customHeight="1" x14ac:dyDescent="0.25">
      <c r="A20" s="40"/>
      <c r="B20" s="130" t="s">
        <v>186</v>
      </c>
      <c r="C20" s="126" t="s">
        <v>187</v>
      </c>
      <c r="D20" s="127"/>
      <c r="E20" s="145">
        <v>94</v>
      </c>
      <c r="F20" s="128" t="s">
        <v>15</v>
      </c>
      <c r="G20" s="128" t="s">
        <v>171</v>
      </c>
      <c r="H20" s="128" t="s">
        <v>102</v>
      </c>
      <c r="I20" s="129" t="s">
        <v>115</v>
      </c>
      <c r="J20" s="143">
        <v>0.33333333333333331</v>
      </c>
      <c r="K20" s="129" t="s">
        <v>115</v>
      </c>
      <c r="M20" s="37"/>
    </row>
    <row r="21" spans="1:13" ht="14.25" hidden="1" customHeight="1" x14ac:dyDescent="0.25">
      <c r="A21" s="40"/>
      <c r="B21" s="132" t="s">
        <v>188</v>
      </c>
      <c r="C21" s="133" t="s">
        <v>189</v>
      </c>
      <c r="D21" s="134"/>
      <c r="E21" s="145">
        <v>96</v>
      </c>
      <c r="F21" s="128" t="s">
        <v>15</v>
      </c>
      <c r="G21" s="128" t="s">
        <v>171</v>
      </c>
      <c r="H21" s="128" t="s">
        <v>102</v>
      </c>
      <c r="I21" s="129" t="s">
        <v>115</v>
      </c>
      <c r="J21" s="143">
        <v>0.33333333333333331</v>
      </c>
      <c r="K21" s="129" t="s">
        <v>115</v>
      </c>
      <c r="M21" s="37"/>
    </row>
    <row r="22" spans="1:13" ht="14.25" hidden="1" customHeight="1" x14ac:dyDescent="0.25">
      <c r="A22" s="40"/>
      <c r="B22" s="135" t="s">
        <v>190</v>
      </c>
      <c r="C22" s="136" t="s">
        <v>191</v>
      </c>
      <c r="D22" s="128"/>
      <c r="E22" s="145">
        <v>97</v>
      </c>
      <c r="F22" s="128" t="s">
        <v>15</v>
      </c>
      <c r="G22" s="128" t="s">
        <v>171</v>
      </c>
      <c r="H22" s="128" t="s">
        <v>102</v>
      </c>
      <c r="I22" s="129" t="s">
        <v>115</v>
      </c>
      <c r="J22" s="143">
        <v>0.33333333333333331</v>
      </c>
      <c r="K22" s="131" t="s">
        <v>115</v>
      </c>
      <c r="M22" s="37"/>
    </row>
    <row r="23" spans="1:13" ht="14.25" hidden="1" customHeight="1" x14ac:dyDescent="0.25">
      <c r="A23" s="40"/>
      <c r="B23" s="135" t="s">
        <v>192</v>
      </c>
      <c r="C23" s="136" t="s">
        <v>193</v>
      </c>
      <c r="D23" s="128"/>
      <c r="E23" s="145">
        <v>98</v>
      </c>
      <c r="F23" s="128" t="s">
        <v>15</v>
      </c>
      <c r="G23" s="128" t="s">
        <v>171</v>
      </c>
      <c r="H23" s="128" t="s">
        <v>102</v>
      </c>
      <c r="I23" s="129" t="s">
        <v>115</v>
      </c>
      <c r="J23" s="143">
        <v>0.33333333333333331</v>
      </c>
      <c r="K23" s="131" t="s">
        <v>115</v>
      </c>
      <c r="M23" s="37"/>
    </row>
    <row r="24" spans="1:13" ht="14.25" hidden="1" customHeight="1" x14ac:dyDescent="0.25">
      <c r="A24" s="40"/>
      <c r="B24" s="135" t="s">
        <v>194</v>
      </c>
      <c r="C24" s="136" t="s">
        <v>195</v>
      </c>
      <c r="D24" s="128"/>
      <c r="E24" s="145">
        <v>99</v>
      </c>
      <c r="F24" s="128" t="s">
        <v>15</v>
      </c>
      <c r="G24" s="128" t="s">
        <v>171</v>
      </c>
      <c r="H24" s="128" t="s">
        <v>102</v>
      </c>
      <c r="I24" s="129" t="s">
        <v>115</v>
      </c>
      <c r="J24" s="143">
        <v>0.33333333333333331</v>
      </c>
      <c r="K24" s="131" t="s">
        <v>115</v>
      </c>
      <c r="M24" s="37"/>
    </row>
    <row r="25" spans="1:13" ht="14.25" hidden="1" customHeight="1" x14ac:dyDescent="0.25">
      <c r="A25" s="40"/>
      <c r="B25" s="135" t="s">
        <v>196</v>
      </c>
      <c r="C25" s="136" t="s">
        <v>197</v>
      </c>
      <c r="D25" s="128" t="s">
        <v>127</v>
      </c>
      <c r="E25" s="145">
        <v>100</v>
      </c>
      <c r="F25" s="128" t="s">
        <v>15</v>
      </c>
      <c r="G25" s="128" t="s">
        <v>171</v>
      </c>
      <c r="H25" s="128" t="s">
        <v>102</v>
      </c>
      <c r="I25" s="129">
        <v>1</v>
      </c>
      <c r="J25" s="143">
        <v>0.33333333333333331</v>
      </c>
      <c r="K25" s="131">
        <v>0.33333333333333331</v>
      </c>
      <c r="M25" s="37"/>
    </row>
    <row r="26" spans="1:13" ht="14.25" hidden="1" customHeight="1" x14ac:dyDescent="0.25">
      <c r="A26" s="40"/>
      <c r="B26" s="135" t="s">
        <v>198</v>
      </c>
      <c r="C26" s="136" t="s">
        <v>199</v>
      </c>
      <c r="D26" s="128"/>
      <c r="E26" s="145">
        <v>101</v>
      </c>
      <c r="F26" s="128" t="s">
        <v>15</v>
      </c>
      <c r="G26" s="128" t="s">
        <v>171</v>
      </c>
      <c r="H26" s="128" t="s">
        <v>102</v>
      </c>
      <c r="I26" s="129" t="s">
        <v>115</v>
      </c>
      <c r="J26" s="143">
        <v>0.33333333333333331</v>
      </c>
      <c r="K26" s="131" t="s">
        <v>115</v>
      </c>
      <c r="M26" s="37"/>
    </row>
    <row r="27" spans="1:13" ht="14.25" hidden="1" customHeight="1" x14ac:dyDescent="0.25">
      <c r="A27" s="40"/>
      <c r="B27" s="135" t="s">
        <v>200</v>
      </c>
      <c r="C27" s="136" t="s">
        <v>201</v>
      </c>
      <c r="D27" s="128"/>
      <c r="E27" s="145">
        <v>102</v>
      </c>
      <c r="F27" s="128" t="s">
        <v>15</v>
      </c>
      <c r="G27" s="128" t="s">
        <v>171</v>
      </c>
      <c r="H27" s="128" t="s">
        <v>102</v>
      </c>
      <c r="I27" s="129" t="s">
        <v>115</v>
      </c>
      <c r="J27" s="143">
        <v>0.33333333333333331</v>
      </c>
      <c r="K27" s="131" t="s">
        <v>115</v>
      </c>
      <c r="M27" s="37"/>
    </row>
    <row r="28" spans="1:13" ht="13.9" hidden="1" customHeight="1" x14ac:dyDescent="0.25">
      <c r="A28" s="40"/>
      <c r="B28" s="137" t="s">
        <v>202</v>
      </c>
      <c r="C28" s="126" t="s">
        <v>203</v>
      </c>
      <c r="D28" s="127"/>
      <c r="E28" s="145">
        <v>104</v>
      </c>
      <c r="F28" s="128" t="s">
        <v>15</v>
      </c>
      <c r="G28" s="128" t="s">
        <v>171</v>
      </c>
      <c r="H28" s="128" t="s">
        <v>102</v>
      </c>
      <c r="I28" s="129" t="s">
        <v>115</v>
      </c>
      <c r="J28" s="144">
        <v>0.33333333333333331</v>
      </c>
      <c r="K28" s="131" t="s">
        <v>115</v>
      </c>
      <c r="M28" s="37"/>
    </row>
    <row r="29" spans="1:13" ht="14.25" hidden="1" customHeight="1" x14ac:dyDescent="0.25">
      <c r="A29" s="40"/>
      <c r="B29" s="125" t="s">
        <v>204</v>
      </c>
      <c r="C29" s="126" t="s">
        <v>205</v>
      </c>
      <c r="D29" s="127" t="s">
        <v>127</v>
      </c>
      <c r="E29" s="145">
        <v>105</v>
      </c>
      <c r="F29" s="128" t="s">
        <v>15</v>
      </c>
      <c r="G29" s="128" t="s">
        <v>171</v>
      </c>
      <c r="H29" s="128" t="s">
        <v>102</v>
      </c>
      <c r="I29" s="129">
        <v>1</v>
      </c>
      <c r="J29" s="143">
        <v>0.33333333333333331</v>
      </c>
      <c r="K29" s="129">
        <v>0.33333333333333331</v>
      </c>
      <c r="M29" s="37"/>
    </row>
    <row r="30" spans="1:13" ht="14.25" hidden="1" customHeight="1" x14ac:dyDescent="0.25">
      <c r="A30" s="40"/>
      <c r="B30" s="137" t="s">
        <v>206</v>
      </c>
      <c r="C30" s="126" t="s">
        <v>207</v>
      </c>
      <c r="D30" s="127"/>
      <c r="E30" s="145">
        <v>106</v>
      </c>
      <c r="F30" s="128" t="s">
        <v>15</v>
      </c>
      <c r="G30" s="128" t="s">
        <v>171</v>
      </c>
      <c r="H30" s="128" t="s">
        <v>102</v>
      </c>
      <c r="I30" s="129" t="s">
        <v>115</v>
      </c>
      <c r="J30" s="143">
        <v>0.33333333333333331</v>
      </c>
      <c r="K30" s="131" t="s">
        <v>115</v>
      </c>
      <c r="M30" s="37"/>
    </row>
    <row r="31" spans="1:13" ht="14.25" hidden="1" customHeight="1" x14ac:dyDescent="0.25">
      <c r="A31" s="40"/>
      <c r="B31" s="130" t="s">
        <v>208</v>
      </c>
      <c r="C31" s="126" t="s">
        <v>209</v>
      </c>
      <c r="D31" s="127"/>
      <c r="E31" s="145">
        <v>137</v>
      </c>
      <c r="F31" s="128" t="s">
        <v>15</v>
      </c>
      <c r="G31" s="128" t="s">
        <v>210</v>
      </c>
      <c r="H31" s="128" t="s">
        <v>102</v>
      </c>
      <c r="I31" s="129" t="s">
        <v>115</v>
      </c>
      <c r="J31" s="149">
        <v>0.16666666666666671</v>
      </c>
      <c r="K31" s="129" t="s">
        <v>115</v>
      </c>
      <c r="M31" s="37"/>
    </row>
    <row r="32" spans="1:13" ht="14.25" hidden="1" customHeight="1" x14ac:dyDescent="0.25">
      <c r="A32" s="40"/>
      <c r="B32" s="130" t="s">
        <v>211</v>
      </c>
      <c r="C32" s="126" t="s">
        <v>212</v>
      </c>
      <c r="D32" s="127" t="s">
        <v>127</v>
      </c>
      <c r="E32" s="145">
        <v>138</v>
      </c>
      <c r="F32" s="128" t="s">
        <v>15</v>
      </c>
      <c r="G32" s="128" t="s">
        <v>210</v>
      </c>
      <c r="H32" s="128" t="s">
        <v>102</v>
      </c>
      <c r="I32" s="129">
        <v>0.75</v>
      </c>
      <c r="J32" s="149">
        <v>0.16666666666666671</v>
      </c>
      <c r="K32" s="129">
        <v>0.125</v>
      </c>
      <c r="M32" s="37"/>
    </row>
    <row r="33" spans="1:13" ht="14.25" hidden="1" customHeight="1" x14ac:dyDescent="0.25">
      <c r="A33" s="40"/>
      <c r="B33" s="130" t="s">
        <v>213</v>
      </c>
      <c r="C33" s="126" t="s">
        <v>214</v>
      </c>
      <c r="D33" s="127"/>
      <c r="E33" s="145">
        <v>139</v>
      </c>
      <c r="F33" s="128" t="s">
        <v>15</v>
      </c>
      <c r="G33" s="128" t="s">
        <v>210</v>
      </c>
      <c r="H33" s="128" t="s">
        <v>102</v>
      </c>
      <c r="I33" s="129" t="s">
        <v>115</v>
      </c>
      <c r="J33" s="149">
        <v>0.16666666666666671</v>
      </c>
      <c r="K33" s="129" t="s">
        <v>115</v>
      </c>
      <c r="M33" s="37"/>
    </row>
    <row r="34" spans="1:13" ht="14.25" hidden="1" customHeight="1" x14ac:dyDescent="0.25">
      <c r="A34" s="40"/>
      <c r="B34" s="130" t="s">
        <v>215</v>
      </c>
      <c r="C34" s="126" t="s">
        <v>216</v>
      </c>
      <c r="D34" s="127"/>
      <c r="E34" s="145">
        <v>140</v>
      </c>
      <c r="F34" s="128" t="s">
        <v>15</v>
      </c>
      <c r="G34" s="128" t="s">
        <v>210</v>
      </c>
      <c r="H34" s="128" t="s">
        <v>102</v>
      </c>
      <c r="I34" s="129" t="s">
        <v>115</v>
      </c>
      <c r="J34" s="149">
        <v>0.16666666666666671</v>
      </c>
      <c r="K34" s="129" t="s">
        <v>115</v>
      </c>
      <c r="M34" s="37"/>
    </row>
    <row r="35" spans="1:13" ht="14.25" hidden="1" customHeight="1" x14ac:dyDescent="0.25">
      <c r="A35" s="40"/>
      <c r="B35" s="130" t="s">
        <v>217</v>
      </c>
      <c r="C35" s="126" t="s">
        <v>218</v>
      </c>
      <c r="D35" s="127"/>
      <c r="E35" s="145">
        <v>141</v>
      </c>
      <c r="F35" s="128" t="s">
        <v>15</v>
      </c>
      <c r="G35" s="128" t="s">
        <v>210</v>
      </c>
      <c r="H35" s="128" t="s">
        <v>102</v>
      </c>
      <c r="I35" s="129" t="s">
        <v>115</v>
      </c>
      <c r="J35" s="149">
        <v>0.16666666666666671</v>
      </c>
      <c r="K35" s="129" t="s">
        <v>115</v>
      </c>
      <c r="M35" s="37"/>
    </row>
    <row r="36" spans="1:13" ht="14.25" hidden="1" customHeight="1" x14ac:dyDescent="0.25">
      <c r="A36" s="40"/>
      <c r="B36" s="130" t="s">
        <v>219</v>
      </c>
      <c r="C36" s="126" t="s">
        <v>220</v>
      </c>
      <c r="D36" s="127"/>
      <c r="E36" s="145">
        <v>142</v>
      </c>
      <c r="F36" s="128" t="s">
        <v>15</v>
      </c>
      <c r="G36" s="128" t="s">
        <v>210</v>
      </c>
      <c r="H36" s="128" t="s">
        <v>102</v>
      </c>
      <c r="I36" s="129" t="s">
        <v>115</v>
      </c>
      <c r="J36" s="149">
        <v>0.16666666666666671</v>
      </c>
      <c r="K36" s="129" t="s">
        <v>115</v>
      </c>
      <c r="M36" s="37"/>
    </row>
    <row r="37" spans="1:13" ht="14.25" hidden="1" customHeight="1" x14ac:dyDescent="0.25">
      <c r="A37" s="40"/>
      <c r="B37" s="130" t="s">
        <v>221</v>
      </c>
      <c r="C37" s="126" t="s">
        <v>222</v>
      </c>
      <c r="D37" s="127"/>
      <c r="E37" s="145">
        <v>143</v>
      </c>
      <c r="F37" s="128" t="s">
        <v>15</v>
      </c>
      <c r="G37" s="128" t="s">
        <v>210</v>
      </c>
      <c r="H37" s="128" t="s">
        <v>102</v>
      </c>
      <c r="I37" s="129" t="s">
        <v>115</v>
      </c>
      <c r="J37" s="149">
        <v>0.16666666666666671</v>
      </c>
      <c r="K37" s="129" t="s">
        <v>115</v>
      </c>
      <c r="M37" s="37"/>
    </row>
    <row r="38" spans="1:13" ht="14.25" hidden="1" customHeight="1" x14ac:dyDescent="0.25">
      <c r="A38" s="40"/>
      <c r="B38" s="130" t="s">
        <v>223</v>
      </c>
      <c r="C38" s="126" t="s">
        <v>224</v>
      </c>
      <c r="D38" s="127" t="s">
        <v>127</v>
      </c>
      <c r="E38" s="145">
        <v>144</v>
      </c>
      <c r="F38" s="128" t="s">
        <v>15</v>
      </c>
      <c r="G38" s="128" t="s">
        <v>210</v>
      </c>
      <c r="H38" s="128" t="s">
        <v>102</v>
      </c>
      <c r="I38" s="129">
        <v>1</v>
      </c>
      <c r="J38" s="149">
        <v>0.16666666666666671</v>
      </c>
      <c r="K38" s="129">
        <v>0.16666666666666671</v>
      </c>
      <c r="M38" s="37"/>
    </row>
    <row r="39" spans="1:13" ht="14.25" hidden="1" customHeight="1" x14ac:dyDescent="0.25">
      <c r="A39" s="40"/>
      <c r="B39" s="130" t="s">
        <v>225</v>
      </c>
      <c r="C39" s="126" t="s">
        <v>226</v>
      </c>
      <c r="D39" s="127"/>
      <c r="E39" s="145">
        <v>145</v>
      </c>
      <c r="F39" s="128" t="s">
        <v>15</v>
      </c>
      <c r="G39" s="128" t="s">
        <v>210</v>
      </c>
      <c r="H39" s="128" t="s">
        <v>102</v>
      </c>
      <c r="I39" s="129" t="s">
        <v>115</v>
      </c>
      <c r="J39" s="149">
        <v>0.16666666666666671</v>
      </c>
      <c r="K39" s="129" t="s">
        <v>115</v>
      </c>
      <c r="M39" s="37"/>
    </row>
    <row r="40" spans="1:13" ht="14.25" hidden="1" customHeight="1" x14ac:dyDescent="0.25">
      <c r="A40" s="40"/>
      <c r="B40" s="130" t="s">
        <v>227</v>
      </c>
      <c r="C40" s="126" t="s">
        <v>228</v>
      </c>
      <c r="D40" s="127"/>
      <c r="E40" s="145">
        <v>146</v>
      </c>
      <c r="F40" s="128" t="s">
        <v>15</v>
      </c>
      <c r="G40" s="128" t="s">
        <v>210</v>
      </c>
      <c r="H40" s="128" t="s">
        <v>102</v>
      </c>
      <c r="I40" s="129" t="s">
        <v>115</v>
      </c>
      <c r="J40" s="149">
        <v>0.16666666666666671</v>
      </c>
      <c r="K40" s="129" t="s">
        <v>115</v>
      </c>
      <c r="M40" s="37"/>
    </row>
    <row r="41" spans="1:13" ht="14.25" hidden="1" customHeight="1" x14ac:dyDescent="0.25">
      <c r="A41" s="40"/>
      <c r="B41" s="130" t="s">
        <v>229</v>
      </c>
      <c r="C41" s="126" t="s">
        <v>230</v>
      </c>
      <c r="D41" s="127"/>
      <c r="E41" s="145">
        <v>147</v>
      </c>
      <c r="F41" s="128" t="s">
        <v>15</v>
      </c>
      <c r="G41" s="128" t="s">
        <v>210</v>
      </c>
      <c r="H41" s="128" t="s">
        <v>102</v>
      </c>
      <c r="I41" s="129" t="s">
        <v>115</v>
      </c>
      <c r="J41" s="149">
        <v>0.16666666666666671</v>
      </c>
      <c r="K41" s="129" t="s">
        <v>115</v>
      </c>
      <c r="M41" s="37"/>
    </row>
    <row r="42" spans="1:13" ht="14.25" hidden="1" customHeight="1" x14ac:dyDescent="0.25">
      <c r="A42" s="40"/>
      <c r="B42" s="130" t="s">
        <v>231</v>
      </c>
      <c r="C42" s="126" t="s">
        <v>232</v>
      </c>
      <c r="D42" s="127" t="s">
        <v>127</v>
      </c>
      <c r="E42" s="145">
        <v>148</v>
      </c>
      <c r="F42" s="128" t="s">
        <v>15</v>
      </c>
      <c r="G42" s="128" t="s">
        <v>210</v>
      </c>
      <c r="H42" s="128" t="s">
        <v>102</v>
      </c>
      <c r="I42" s="129">
        <v>0.5</v>
      </c>
      <c r="J42" s="149">
        <v>0.16666666666666671</v>
      </c>
      <c r="K42" s="129">
        <v>8.3333333333333329E-2</v>
      </c>
      <c r="M42" s="37"/>
    </row>
    <row r="43" spans="1:13" ht="14.25" hidden="1" customHeight="1" x14ac:dyDescent="0.25">
      <c r="A43" s="40"/>
      <c r="B43" s="130" t="s">
        <v>233</v>
      </c>
      <c r="C43" s="126" t="s">
        <v>234</v>
      </c>
      <c r="D43" s="127"/>
      <c r="E43" s="145">
        <v>149</v>
      </c>
      <c r="F43" s="128" t="s">
        <v>15</v>
      </c>
      <c r="G43" s="128" t="s">
        <v>210</v>
      </c>
      <c r="H43" s="128" t="s">
        <v>102</v>
      </c>
      <c r="I43" s="129" t="s">
        <v>115</v>
      </c>
      <c r="J43" s="149">
        <v>0.16666666666666671</v>
      </c>
      <c r="K43" s="129" t="s">
        <v>115</v>
      </c>
      <c r="M43" s="37"/>
    </row>
    <row r="44" spans="1:13" ht="14.25" hidden="1" customHeight="1" x14ac:dyDescent="0.25">
      <c r="A44" s="40"/>
      <c r="B44" s="130" t="s">
        <v>235</v>
      </c>
      <c r="C44" s="126" t="s">
        <v>236</v>
      </c>
      <c r="D44" s="127"/>
      <c r="E44" s="145">
        <v>150</v>
      </c>
      <c r="F44" s="128" t="s">
        <v>15</v>
      </c>
      <c r="G44" s="128" t="s">
        <v>210</v>
      </c>
      <c r="H44" s="128" t="s">
        <v>102</v>
      </c>
      <c r="I44" s="129" t="s">
        <v>115</v>
      </c>
      <c r="J44" s="149">
        <v>0.16666666666666671</v>
      </c>
      <c r="K44" s="129" t="s">
        <v>115</v>
      </c>
      <c r="M44" s="37"/>
    </row>
    <row r="45" spans="1:13" ht="14.25" hidden="1" customHeight="1" x14ac:dyDescent="0.25">
      <c r="A45" s="40"/>
      <c r="B45" s="130" t="s">
        <v>237</v>
      </c>
      <c r="C45" s="126" t="s">
        <v>238</v>
      </c>
      <c r="D45" s="157"/>
      <c r="E45" s="145">
        <v>151</v>
      </c>
      <c r="F45" s="128" t="s">
        <v>15</v>
      </c>
      <c r="G45" s="128" t="s">
        <v>210</v>
      </c>
      <c r="H45" s="128" t="s">
        <v>102</v>
      </c>
      <c r="I45" s="129">
        <v>0</v>
      </c>
      <c r="J45" s="149">
        <v>0.16666666666666671</v>
      </c>
      <c r="K45" s="129">
        <v>0</v>
      </c>
      <c r="M45" s="37"/>
    </row>
    <row r="46" spans="1:13" ht="14.25" hidden="1" customHeight="1" x14ac:dyDescent="0.25">
      <c r="A46" s="40"/>
      <c r="B46" s="130" t="s">
        <v>239</v>
      </c>
      <c r="C46" s="126" t="s">
        <v>240</v>
      </c>
      <c r="D46" s="157"/>
      <c r="E46" s="145">
        <v>152</v>
      </c>
      <c r="F46" s="128" t="s">
        <v>15</v>
      </c>
      <c r="G46" s="128" t="s">
        <v>210</v>
      </c>
      <c r="H46" s="128" t="s">
        <v>102</v>
      </c>
      <c r="I46" s="129">
        <v>0</v>
      </c>
      <c r="J46" s="149">
        <v>0.16666666666666671</v>
      </c>
      <c r="K46" s="129">
        <v>0</v>
      </c>
      <c r="M46" s="37"/>
    </row>
    <row r="47" spans="1:13" ht="27.75" hidden="1" customHeight="1" x14ac:dyDescent="0.25">
      <c r="A47" s="40"/>
      <c r="B47" s="130" t="s">
        <v>241</v>
      </c>
      <c r="C47" s="126" t="s">
        <v>242</v>
      </c>
      <c r="D47" s="157"/>
      <c r="E47" s="145">
        <v>153</v>
      </c>
      <c r="F47" s="128" t="s">
        <v>15</v>
      </c>
      <c r="G47" s="128" t="s">
        <v>210</v>
      </c>
      <c r="H47" s="128" t="s">
        <v>102</v>
      </c>
      <c r="I47" s="129">
        <v>0</v>
      </c>
      <c r="J47" s="149">
        <v>0.16666666666666671</v>
      </c>
      <c r="K47" s="129">
        <v>0</v>
      </c>
      <c r="M47" s="37"/>
    </row>
    <row r="48" spans="1:13" ht="14.25" hidden="1" customHeight="1" x14ac:dyDescent="0.25">
      <c r="A48" s="40"/>
      <c r="B48" s="130" t="s">
        <v>243</v>
      </c>
      <c r="C48" s="126" t="s">
        <v>244</v>
      </c>
      <c r="D48" s="157"/>
      <c r="E48" s="145">
        <v>154</v>
      </c>
      <c r="F48" s="128" t="s">
        <v>15</v>
      </c>
      <c r="G48" s="128" t="s">
        <v>210</v>
      </c>
      <c r="H48" s="128" t="s">
        <v>102</v>
      </c>
      <c r="I48" s="129">
        <v>0</v>
      </c>
      <c r="J48" s="149">
        <v>0.16666666666666671</v>
      </c>
      <c r="K48" s="129">
        <v>0</v>
      </c>
      <c r="M48" s="37"/>
    </row>
    <row r="49" spans="1:13" ht="14.25" hidden="1" customHeight="1" x14ac:dyDescent="0.25">
      <c r="A49" s="40"/>
      <c r="B49" s="130" t="s">
        <v>245</v>
      </c>
      <c r="C49" s="126" t="s">
        <v>246</v>
      </c>
      <c r="D49" s="157"/>
      <c r="E49" s="145">
        <v>155</v>
      </c>
      <c r="F49" s="128" t="s">
        <v>15</v>
      </c>
      <c r="G49" s="128" t="s">
        <v>210</v>
      </c>
      <c r="H49" s="128" t="s">
        <v>102</v>
      </c>
      <c r="I49" s="129">
        <v>0</v>
      </c>
      <c r="J49" s="149">
        <v>0.16666666666666671</v>
      </c>
      <c r="K49" s="129">
        <v>0</v>
      </c>
      <c r="M49" s="37"/>
    </row>
    <row r="50" spans="1:13" ht="14.25" hidden="1" customHeight="1" x14ac:dyDescent="0.25">
      <c r="A50" s="40"/>
      <c r="B50" s="130" t="s">
        <v>247</v>
      </c>
      <c r="C50" s="126" t="s">
        <v>248</v>
      </c>
      <c r="D50" s="157"/>
      <c r="E50" s="145">
        <v>156</v>
      </c>
      <c r="F50" s="128" t="s">
        <v>15</v>
      </c>
      <c r="G50" s="128" t="s">
        <v>210</v>
      </c>
      <c r="H50" s="128" t="s">
        <v>102</v>
      </c>
      <c r="I50" s="129">
        <v>0</v>
      </c>
      <c r="J50" s="149">
        <v>0.16666666666666671</v>
      </c>
      <c r="K50" s="129">
        <v>0</v>
      </c>
      <c r="M50" s="37"/>
    </row>
    <row r="51" spans="1:13" ht="14.25" hidden="1" customHeight="1" x14ac:dyDescent="0.25">
      <c r="A51" s="40"/>
      <c r="B51" s="130" t="s">
        <v>249</v>
      </c>
      <c r="C51" s="126" t="s">
        <v>250</v>
      </c>
      <c r="D51" s="157"/>
      <c r="E51" s="145">
        <v>157</v>
      </c>
      <c r="F51" s="128" t="s">
        <v>15</v>
      </c>
      <c r="G51" s="128" t="s">
        <v>210</v>
      </c>
      <c r="H51" s="128" t="s">
        <v>102</v>
      </c>
      <c r="I51" s="129">
        <v>0</v>
      </c>
      <c r="J51" s="149">
        <v>0.16666666666666671</v>
      </c>
      <c r="K51" s="129">
        <v>0</v>
      </c>
      <c r="M51" s="37"/>
    </row>
    <row r="52" spans="1:13" ht="14.25" hidden="1" customHeight="1" x14ac:dyDescent="0.25">
      <c r="A52" s="40"/>
      <c r="B52" s="130" t="s">
        <v>251</v>
      </c>
      <c r="C52" s="126" t="s">
        <v>252</v>
      </c>
      <c r="D52" s="157"/>
      <c r="E52" s="145">
        <v>158</v>
      </c>
      <c r="F52" s="128" t="s">
        <v>15</v>
      </c>
      <c r="G52" s="128" t="s">
        <v>210</v>
      </c>
      <c r="H52" s="128" t="s">
        <v>102</v>
      </c>
      <c r="I52" s="129">
        <v>0</v>
      </c>
      <c r="J52" s="149">
        <v>0.16666666666666671</v>
      </c>
      <c r="K52" s="129">
        <v>0</v>
      </c>
      <c r="M52" s="37"/>
    </row>
    <row r="53" spans="1:13" ht="14.25" hidden="1" customHeight="1" x14ac:dyDescent="0.25">
      <c r="A53" s="40"/>
      <c r="B53" s="130" t="s">
        <v>253</v>
      </c>
      <c r="C53" s="126" t="s">
        <v>254</v>
      </c>
      <c r="D53" s="157"/>
      <c r="E53" s="145">
        <v>159</v>
      </c>
      <c r="F53" s="128" t="s">
        <v>15</v>
      </c>
      <c r="G53" s="128" t="s">
        <v>210</v>
      </c>
      <c r="H53" s="128" t="s">
        <v>102</v>
      </c>
      <c r="I53" s="129">
        <v>0</v>
      </c>
      <c r="J53" s="149">
        <v>0.16666666666666671</v>
      </c>
      <c r="K53" s="129">
        <v>0</v>
      </c>
      <c r="M53" s="37"/>
    </row>
    <row r="54" spans="1:13" ht="14.25" hidden="1" customHeight="1" x14ac:dyDescent="0.25">
      <c r="A54" s="40"/>
      <c r="B54" s="130" t="s">
        <v>255</v>
      </c>
      <c r="C54" s="126" t="s">
        <v>256</v>
      </c>
      <c r="D54" s="157">
        <v>2.7000000000000001E-3</v>
      </c>
      <c r="E54" s="145">
        <v>160</v>
      </c>
      <c r="F54" s="128" t="s">
        <v>15</v>
      </c>
      <c r="G54" s="128" t="s">
        <v>210</v>
      </c>
      <c r="H54" s="128" t="s">
        <v>102</v>
      </c>
      <c r="I54" s="129">
        <v>0.33</v>
      </c>
      <c r="J54" s="149">
        <v>0.16666666666666671</v>
      </c>
      <c r="K54" s="129">
        <v>5.5E-2</v>
      </c>
      <c r="M54" s="37"/>
    </row>
    <row r="55" spans="1:13" ht="14.25" hidden="1" customHeight="1" x14ac:dyDescent="0.25">
      <c r="A55" s="40"/>
      <c r="B55" s="130" t="s">
        <v>257</v>
      </c>
      <c r="C55" s="126" t="s">
        <v>258</v>
      </c>
      <c r="D55" s="157"/>
      <c r="E55" s="145">
        <v>161</v>
      </c>
      <c r="F55" s="128" t="s">
        <v>15</v>
      </c>
      <c r="G55" s="128" t="s">
        <v>210</v>
      </c>
      <c r="H55" s="128" t="s">
        <v>102</v>
      </c>
      <c r="I55" s="129">
        <v>0</v>
      </c>
      <c r="J55" s="149">
        <v>0.16666666666666671</v>
      </c>
      <c r="K55" s="129">
        <v>0</v>
      </c>
      <c r="M55" s="37"/>
    </row>
    <row r="56" spans="1:13" ht="14.25" hidden="1" customHeight="1" x14ac:dyDescent="0.25">
      <c r="A56" s="40"/>
      <c r="B56" s="130" t="s">
        <v>259</v>
      </c>
      <c r="C56" s="126" t="s">
        <v>260</v>
      </c>
      <c r="D56" s="157"/>
      <c r="E56" s="145">
        <v>162</v>
      </c>
      <c r="F56" s="128" t="s">
        <v>15</v>
      </c>
      <c r="G56" s="128" t="s">
        <v>210</v>
      </c>
      <c r="H56" s="128" t="s">
        <v>102</v>
      </c>
      <c r="I56" s="129">
        <v>0</v>
      </c>
      <c r="J56" s="149">
        <v>0.16666666666666671</v>
      </c>
      <c r="K56" s="129">
        <v>0</v>
      </c>
      <c r="M56" s="37"/>
    </row>
    <row r="57" spans="1:13" ht="14.25" hidden="1" customHeight="1" x14ac:dyDescent="0.25">
      <c r="A57" s="40"/>
      <c r="B57" s="125" t="s">
        <v>261</v>
      </c>
      <c r="C57" s="126" t="s">
        <v>262</v>
      </c>
      <c r="D57" s="157"/>
      <c r="E57" s="145">
        <v>163</v>
      </c>
      <c r="F57" s="128" t="s">
        <v>15</v>
      </c>
      <c r="G57" s="128" t="s">
        <v>210</v>
      </c>
      <c r="H57" s="128" t="s">
        <v>102</v>
      </c>
      <c r="I57" s="129">
        <v>0</v>
      </c>
      <c r="J57" s="149">
        <v>0.16666666666666671</v>
      </c>
      <c r="K57" s="129">
        <v>0</v>
      </c>
      <c r="M57" s="37"/>
    </row>
    <row r="58" spans="1:13" ht="14.25" hidden="1" customHeight="1" x14ac:dyDescent="0.25">
      <c r="A58" s="40"/>
      <c r="B58" s="130" t="s">
        <v>263</v>
      </c>
      <c r="C58" s="126" t="s">
        <v>264</v>
      </c>
      <c r="D58" s="127"/>
      <c r="E58" s="145">
        <v>164</v>
      </c>
      <c r="F58" s="128" t="s">
        <v>15</v>
      </c>
      <c r="G58" s="128" t="s">
        <v>210</v>
      </c>
      <c r="H58" s="128" t="s">
        <v>102</v>
      </c>
      <c r="I58" s="129" t="s">
        <v>115</v>
      </c>
      <c r="J58" s="149">
        <v>0.16666666666666671</v>
      </c>
      <c r="K58" s="129" t="s">
        <v>115</v>
      </c>
      <c r="M58" s="37"/>
    </row>
    <row r="59" spans="1:13" ht="14.25" hidden="1" customHeight="1" x14ac:dyDescent="0.25">
      <c r="A59" s="40"/>
      <c r="B59" s="130" t="s">
        <v>265</v>
      </c>
      <c r="C59" s="126" t="s">
        <v>266</v>
      </c>
      <c r="D59" s="127"/>
      <c r="E59" s="145">
        <v>165</v>
      </c>
      <c r="F59" s="128" t="s">
        <v>15</v>
      </c>
      <c r="G59" s="128" t="s">
        <v>210</v>
      </c>
      <c r="H59" s="128" t="s">
        <v>102</v>
      </c>
      <c r="I59" s="129" t="s">
        <v>115</v>
      </c>
      <c r="J59" s="149">
        <v>0.16666666666666671</v>
      </c>
      <c r="K59" s="129" t="s">
        <v>115</v>
      </c>
      <c r="M59" s="37"/>
    </row>
    <row r="60" spans="1:13" ht="14.25" hidden="1" customHeight="1" x14ac:dyDescent="0.25">
      <c r="A60" s="40"/>
      <c r="B60" s="130" t="s">
        <v>267</v>
      </c>
      <c r="C60" s="126" t="s">
        <v>268</v>
      </c>
      <c r="D60" s="127" t="s">
        <v>127</v>
      </c>
      <c r="E60" s="145">
        <v>166</v>
      </c>
      <c r="F60" s="128" t="s">
        <v>15</v>
      </c>
      <c r="G60" s="128" t="s">
        <v>210</v>
      </c>
      <c r="H60" s="128" t="s">
        <v>102</v>
      </c>
      <c r="I60" s="129">
        <v>0.5</v>
      </c>
      <c r="J60" s="149">
        <v>0.16666666666666671</v>
      </c>
      <c r="K60" s="129">
        <v>8.3333333333333329E-2</v>
      </c>
      <c r="M60" s="37"/>
    </row>
    <row r="61" spans="1:13" ht="14.25" hidden="1" customHeight="1" x14ac:dyDescent="0.25">
      <c r="A61" s="40"/>
      <c r="B61" s="130" t="s">
        <v>269</v>
      </c>
      <c r="C61" s="126" t="s">
        <v>270</v>
      </c>
      <c r="D61" s="127"/>
      <c r="E61" s="145">
        <v>167</v>
      </c>
      <c r="F61" s="128" t="s">
        <v>15</v>
      </c>
      <c r="G61" s="128" t="s">
        <v>210</v>
      </c>
      <c r="H61" s="128" t="s">
        <v>102</v>
      </c>
      <c r="I61" s="129" t="s">
        <v>115</v>
      </c>
      <c r="J61" s="149">
        <v>0.16666666666666671</v>
      </c>
      <c r="K61" s="129" t="s">
        <v>115</v>
      </c>
      <c r="M61" s="37"/>
    </row>
    <row r="62" spans="1:13" ht="14.25" hidden="1" customHeight="1" x14ac:dyDescent="0.25">
      <c r="A62" s="40"/>
      <c r="B62" s="130" t="s">
        <v>271</v>
      </c>
      <c r="C62" s="126" t="s">
        <v>272</v>
      </c>
      <c r="D62" s="127"/>
      <c r="E62" s="145">
        <v>168</v>
      </c>
      <c r="F62" s="128" t="s">
        <v>15</v>
      </c>
      <c r="G62" s="128" t="s">
        <v>210</v>
      </c>
      <c r="H62" s="128" t="s">
        <v>102</v>
      </c>
      <c r="I62" s="129" t="s">
        <v>115</v>
      </c>
      <c r="J62" s="149">
        <v>0.16666666666666671</v>
      </c>
      <c r="K62" s="129" t="s">
        <v>115</v>
      </c>
      <c r="M62" s="37"/>
    </row>
    <row r="63" spans="1:13" ht="15.75" hidden="1" x14ac:dyDescent="0.25">
      <c r="A63" s="40"/>
      <c r="B63" s="130" t="s">
        <v>273</v>
      </c>
      <c r="C63" s="122" t="s">
        <v>274</v>
      </c>
      <c r="D63" s="122">
        <v>3</v>
      </c>
      <c r="E63" s="147">
        <v>524</v>
      </c>
      <c r="F63" s="122" t="s">
        <v>15</v>
      </c>
      <c r="G63" s="122" t="s">
        <v>210</v>
      </c>
      <c r="H63" s="122" t="s">
        <v>102</v>
      </c>
      <c r="I63" s="123">
        <v>0.375</v>
      </c>
      <c r="J63" s="152">
        <v>0.16666666666666671</v>
      </c>
      <c r="K63" s="123">
        <v>6.25E-2</v>
      </c>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152</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275</v>
      </c>
      <c r="D69" s="16" t="s">
        <v>154</v>
      </c>
      <c r="E69" s="16" t="s">
        <v>155</v>
      </c>
      <c r="F69" s="18" t="s">
        <v>276</v>
      </c>
      <c r="M69" s="37"/>
    </row>
    <row r="70" spans="1:13" ht="27" customHeight="1" x14ac:dyDescent="0.25">
      <c r="A70" s="40"/>
      <c r="C70" s="28" t="s">
        <v>277</v>
      </c>
      <c r="D70" s="29">
        <f>SUM(I12:I21)</f>
        <v>1</v>
      </c>
      <c r="E70" s="29">
        <f>1/3</f>
        <v>0.33333333333333331</v>
      </c>
      <c r="F70" s="30">
        <f>E70*D70</f>
        <v>0.33333333333333331</v>
      </c>
      <c r="M70" s="37"/>
    </row>
    <row r="71" spans="1:13" ht="27" customHeight="1" x14ac:dyDescent="0.25">
      <c r="A71" s="40"/>
      <c r="C71" s="19" t="s">
        <v>278</v>
      </c>
      <c r="D71" s="20">
        <f>SUM(I22:I28)</f>
        <v>1</v>
      </c>
      <c r="E71" s="29">
        <f t="shared" ref="E71:E72" si="0">1/3</f>
        <v>0.33333333333333331</v>
      </c>
      <c r="F71" s="30">
        <f>E71*D71</f>
        <v>0.33333333333333331</v>
      </c>
      <c r="M71" s="37"/>
    </row>
    <row r="72" spans="1:13" ht="32.25" thickBot="1" x14ac:dyDescent="0.3">
      <c r="A72" s="40"/>
      <c r="C72" s="19" t="s">
        <v>279</v>
      </c>
      <c r="D72" s="20">
        <f>SUM(I29:I30)</f>
        <v>1</v>
      </c>
      <c r="E72" s="29">
        <f t="shared" si="0"/>
        <v>0.33333333333333331</v>
      </c>
      <c r="F72" s="30">
        <f t="shared" ref="F72" si="1">E72*D72</f>
        <v>0.33333333333333331</v>
      </c>
      <c r="M72" s="37"/>
    </row>
    <row r="73" spans="1:13" ht="27" customHeight="1" thickBot="1" x14ac:dyDescent="0.3">
      <c r="A73" s="40"/>
      <c r="C73" s="221" t="s">
        <v>161</v>
      </c>
      <c r="D73" s="222"/>
      <c r="E73" s="223"/>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280</v>
      </c>
      <c r="D76" s="72" t="s">
        <v>154</v>
      </c>
      <c r="E76" s="72" t="s">
        <v>155</v>
      </c>
      <c r="F76" s="73" t="s">
        <v>281</v>
      </c>
      <c r="M76" s="37"/>
    </row>
    <row r="77" spans="1:13" ht="28.5" customHeight="1" x14ac:dyDescent="0.25">
      <c r="A77" s="40"/>
      <c r="C77" s="19" t="s">
        <v>282</v>
      </c>
      <c r="D77" s="20">
        <f>SUM(I31:I35)</f>
        <v>0.75</v>
      </c>
      <c r="E77" s="29">
        <f>1/6</f>
        <v>0.16666666666666666</v>
      </c>
      <c r="F77" s="30">
        <f>E77*D77</f>
        <v>0.125</v>
      </c>
      <c r="M77" s="37"/>
    </row>
    <row r="78" spans="1:13" ht="31.5" x14ac:dyDescent="0.25">
      <c r="A78" s="40"/>
      <c r="C78" s="19" t="s">
        <v>283</v>
      </c>
      <c r="D78" s="20">
        <f>SUM(I36:I39)</f>
        <v>1</v>
      </c>
      <c r="E78" s="29">
        <f t="shared" ref="E78:E82" si="2">1/6</f>
        <v>0.16666666666666666</v>
      </c>
      <c r="F78" s="30">
        <f t="shared" ref="F78:F82" si="3">E78*D78</f>
        <v>0.16666666666666666</v>
      </c>
      <c r="M78" s="37"/>
    </row>
    <row r="79" spans="1:13" ht="31.5" x14ac:dyDescent="0.25">
      <c r="A79" s="40"/>
      <c r="C79" s="19" t="s">
        <v>284</v>
      </c>
      <c r="D79" s="20">
        <f>I63</f>
        <v>0.375</v>
      </c>
      <c r="E79" s="29">
        <f t="shared" si="2"/>
        <v>0.16666666666666666</v>
      </c>
      <c r="F79" s="30">
        <f t="shared" si="3"/>
        <v>6.25E-2</v>
      </c>
      <c r="M79" s="37"/>
    </row>
    <row r="80" spans="1:13" ht="47.25" x14ac:dyDescent="0.25">
      <c r="A80" s="40"/>
      <c r="C80" s="19" t="s">
        <v>285</v>
      </c>
      <c r="D80" s="20">
        <f>SUM(I40:I44)</f>
        <v>0.5</v>
      </c>
      <c r="E80" s="29">
        <f t="shared" si="2"/>
        <v>0.16666666666666666</v>
      </c>
      <c r="F80" s="30">
        <f t="shared" si="3"/>
        <v>8.3333333333333329E-2</v>
      </c>
      <c r="M80" s="37"/>
    </row>
    <row r="81" spans="1:13" ht="47.25" x14ac:dyDescent="0.25">
      <c r="A81" s="40"/>
      <c r="C81" s="19" t="s">
        <v>286</v>
      </c>
      <c r="D81" s="20">
        <f>SUM(I45:I57)</f>
        <v>0.33</v>
      </c>
      <c r="E81" s="29">
        <f t="shared" si="2"/>
        <v>0.16666666666666666</v>
      </c>
      <c r="F81" s="30">
        <f t="shared" si="3"/>
        <v>5.5E-2</v>
      </c>
      <c r="M81" s="37"/>
    </row>
    <row r="82" spans="1:13" ht="48" thickBot="1" x14ac:dyDescent="0.3">
      <c r="A82" s="40"/>
      <c r="C82" s="19" t="s">
        <v>287</v>
      </c>
      <c r="D82" s="20">
        <f>SUM(I58:I62)</f>
        <v>0.5</v>
      </c>
      <c r="E82" s="29">
        <f t="shared" si="2"/>
        <v>0.16666666666666666</v>
      </c>
      <c r="F82" s="30">
        <f t="shared" si="3"/>
        <v>8.3333333333333329E-2</v>
      </c>
      <c r="M82" s="37"/>
    </row>
    <row r="83" spans="1:13" ht="27" customHeight="1" thickBot="1" x14ac:dyDescent="0.3">
      <c r="A83" s="40"/>
      <c r="C83" s="215" t="s">
        <v>161</v>
      </c>
      <c r="D83" s="222"/>
      <c r="E83" s="223"/>
      <c r="F83" s="31">
        <f>SUM(F77:F82)</f>
        <v>0.57583333333333331</v>
      </c>
      <c r="M83" s="37"/>
    </row>
    <row r="84" spans="1:13" ht="14.25" customHeight="1" thickBot="1" x14ac:dyDescent="0.3">
      <c r="A84" s="40"/>
      <c r="M84" s="37"/>
    </row>
    <row r="85" spans="1:13" ht="28.5" customHeight="1" thickBot="1" x14ac:dyDescent="0.3">
      <c r="A85" s="40"/>
      <c r="C85" s="212" t="s">
        <v>167</v>
      </c>
      <c r="D85" s="222"/>
      <c r="E85" s="223"/>
      <c r="F85" s="76">
        <f>(F73*50%)+(F83*50%)</f>
        <v>0.7879166666666666</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552</v>
      </c>
      <c r="D96" s="82"/>
      <c r="E96" s="82"/>
      <c r="F96" s="82"/>
      <c r="G96" s="82"/>
      <c r="H96" s="82"/>
      <c r="I96" s="82"/>
      <c r="J96" s="88"/>
      <c r="M96" s="37"/>
    </row>
    <row r="97" spans="1:13" ht="14.25" customHeight="1" x14ac:dyDescent="0.25">
      <c r="A97" s="40"/>
      <c r="C97" s="100" t="s">
        <v>40</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EZhypfB6oP0E6DE/A8db+pbgVNFs85AQR3QZ4U01OGeyUJ1PHEXM65YVpqbJOV8KmGxw4AOyuuUvDRMLooajvg==" saltValue="uFHFq3T+jSHDy7l8fGu+1A=="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zoomScale="85" zoomScaleNormal="70" zoomScaleSheetLayoutView="85" workbookViewId="0">
      <selection activeCell="A10" sqref="A10:XFD73"/>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6"/>
      <c r="B1" s="237"/>
      <c r="C1" s="237"/>
      <c r="D1" s="237"/>
      <c r="E1" s="237"/>
      <c r="F1" s="237"/>
      <c r="G1" s="237"/>
      <c r="H1" s="237"/>
      <c r="I1" s="237"/>
      <c r="J1" s="237"/>
      <c r="K1" s="237"/>
      <c r="L1" s="237"/>
      <c r="M1" s="238"/>
    </row>
    <row r="2" spans="1:13" ht="18" customHeight="1" x14ac:dyDescent="0.2">
      <c r="A2" s="239" t="s">
        <v>0</v>
      </c>
      <c r="B2" s="240"/>
      <c r="C2" s="240"/>
      <c r="D2" s="240"/>
      <c r="E2" s="240"/>
      <c r="F2" s="240"/>
      <c r="G2" s="240"/>
      <c r="H2" s="240"/>
      <c r="I2" s="240"/>
      <c r="J2" s="240"/>
      <c r="K2" s="240"/>
      <c r="L2" s="240"/>
      <c r="M2" s="241"/>
    </row>
    <row r="3" spans="1:13" ht="18" customHeight="1" x14ac:dyDescent="0.2">
      <c r="A3" s="239" t="s">
        <v>1</v>
      </c>
      <c r="B3" s="240"/>
      <c r="C3" s="240"/>
      <c r="D3" s="240"/>
      <c r="E3" s="240"/>
      <c r="F3" s="240"/>
      <c r="G3" s="240"/>
      <c r="H3" s="240"/>
      <c r="I3" s="240"/>
      <c r="J3" s="240"/>
      <c r="K3" s="240"/>
      <c r="L3" s="240"/>
      <c r="M3" s="241"/>
    </row>
    <row r="4" spans="1:13" ht="18" customHeight="1" x14ac:dyDescent="0.2">
      <c r="A4" s="239" t="s">
        <v>2</v>
      </c>
      <c r="B4" s="240"/>
      <c r="C4" s="240"/>
      <c r="D4" s="240"/>
      <c r="E4" s="240"/>
      <c r="F4" s="240"/>
      <c r="G4" s="240"/>
      <c r="H4" s="240"/>
      <c r="I4" s="240"/>
      <c r="J4" s="240"/>
      <c r="K4" s="240"/>
      <c r="L4" s="240"/>
      <c r="M4" s="241"/>
    </row>
    <row r="5" spans="1:13" ht="18" customHeight="1" x14ac:dyDescent="0.2">
      <c r="A5" s="239">
        <v>2025</v>
      </c>
      <c r="B5" s="240"/>
      <c r="C5" s="240"/>
      <c r="D5" s="240"/>
      <c r="E5" s="240"/>
      <c r="F5" s="240"/>
      <c r="G5" s="240"/>
      <c r="H5" s="240"/>
      <c r="I5" s="240"/>
      <c r="J5" s="240"/>
      <c r="K5" s="240"/>
      <c r="L5" s="240"/>
      <c r="M5" s="241"/>
    </row>
    <row r="6" spans="1:13" ht="14.25" customHeight="1" x14ac:dyDescent="0.2">
      <c r="A6" s="233"/>
      <c r="B6" s="234"/>
      <c r="C6" s="234"/>
      <c r="D6" s="234"/>
      <c r="E6" s="234"/>
      <c r="F6" s="234"/>
      <c r="G6" s="234"/>
      <c r="H6" s="234"/>
      <c r="I6" s="234"/>
      <c r="J6" s="234"/>
      <c r="K6" s="234"/>
      <c r="L6" s="234"/>
      <c r="M6" s="235"/>
    </row>
    <row r="7" spans="1:13" ht="14.25" customHeight="1" x14ac:dyDescent="0.2">
      <c r="A7" s="174" t="s">
        <v>18</v>
      </c>
      <c r="B7" s="242"/>
      <c r="C7" s="242"/>
      <c r="D7" s="242"/>
      <c r="E7" s="242"/>
      <c r="F7" s="242"/>
      <c r="G7" s="242"/>
      <c r="H7" s="242"/>
      <c r="I7" s="242"/>
      <c r="J7" s="242"/>
      <c r="K7" s="242"/>
      <c r="L7" s="242"/>
      <c r="M7" s="243"/>
    </row>
    <row r="8" spans="1:13" ht="14.25" customHeight="1" thickBot="1" x14ac:dyDescent="0.25">
      <c r="A8" s="244"/>
      <c r="B8" s="245"/>
      <c r="C8" s="245"/>
      <c r="D8" s="245"/>
      <c r="E8" s="245"/>
      <c r="F8" s="245"/>
      <c r="G8" s="245"/>
      <c r="H8" s="245"/>
      <c r="I8" s="245"/>
      <c r="J8" s="245"/>
      <c r="K8" s="245"/>
      <c r="L8" s="245"/>
      <c r="M8" s="246"/>
    </row>
    <row r="9" spans="1:13" ht="52.5" customHeight="1" thickBot="1" x14ac:dyDescent="0.25">
      <c r="A9" s="218" t="s">
        <v>288</v>
      </c>
      <c r="B9" s="247"/>
      <c r="C9" s="247"/>
      <c r="D9" s="247"/>
      <c r="E9" s="247"/>
      <c r="F9" s="247"/>
      <c r="G9" s="247"/>
      <c r="H9" s="247"/>
      <c r="I9" s="247"/>
      <c r="J9" s="247"/>
      <c r="K9" s="247"/>
      <c r="L9" s="247"/>
      <c r="M9" s="248"/>
    </row>
    <row r="10" spans="1:13" ht="13.9" hidden="1" customHeight="1" x14ac:dyDescent="0.2">
      <c r="A10" s="68"/>
      <c r="M10" s="99"/>
    </row>
    <row r="11" spans="1:13" ht="14.25" hidden="1" customHeight="1" x14ac:dyDescent="0.2">
      <c r="A11" s="68"/>
      <c r="B11" s="8" t="s">
        <v>88</v>
      </c>
      <c r="C11" s="9" t="s">
        <v>89</v>
      </c>
      <c r="D11" s="8" t="s">
        <v>90</v>
      </c>
      <c r="E11" s="9" t="s">
        <v>91</v>
      </c>
      <c r="F11" s="9" t="s">
        <v>92</v>
      </c>
      <c r="G11" s="9" t="s">
        <v>93</v>
      </c>
      <c r="H11" s="9" t="s">
        <v>289</v>
      </c>
      <c r="I11" s="9" t="s">
        <v>290</v>
      </c>
      <c r="J11" s="9" t="s">
        <v>96</v>
      </c>
      <c r="K11" s="9" t="s">
        <v>291</v>
      </c>
      <c r="M11" s="99"/>
    </row>
    <row r="12" spans="1:13" ht="14.25" hidden="1" customHeight="1" x14ac:dyDescent="0.2">
      <c r="A12" s="68"/>
      <c r="B12" s="142" t="s">
        <v>292</v>
      </c>
      <c r="C12" s="141" t="s">
        <v>293</v>
      </c>
      <c r="D12" s="140" t="s">
        <v>99</v>
      </c>
      <c r="E12" s="145">
        <v>171</v>
      </c>
      <c r="F12" s="120" t="s">
        <v>18</v>
      </c>
      <c r="G12" s="120" t="s">
        <v>294</v>
      </c>
      <c r="H12" s="120" t="s">
        <v>102</v>
      </c>
      <c r="I12" s="121">
        <v>1</v>
      </c>
      <c r="J12" s="143">
        <v>0.16666666666666671</v>
      </c>
      <c r="K12" s="121">
        <v>0.16666666666666671</v>
      </c>
      <c r="M12" s="99"/>
    </row>
    <row r="13" spans="1:13" ht="14.25" hidden="1" customHeight="1" x14ac:dyDescent="0.2">
      <c r="A13" s="68"/>
      <c r="B13" s="142" t="s">
        <v>295</v>
      </c>
      <c r="C13" s="141" t="s">
        <v>296</v>
      </c>
      <c r="D13" s="140" t="s">
        <v>88</v>
      </c>
      <c r="E13" s="145">
        <v>172</v>
      </c>
      <c r="F13" s="120" t="s">
        <v>18</v>
      </c>
      <c r="G13" s="120" t="s">
        <v>294</v>
      </c>
      <c r="H13" s="120" t="s">
        <v>102</v>
      </c>
      <c r="I13" s="144">
        <v>0</v>
      </c>
      <c r="J13" s="143">
        <v>0.16666666666666671</v>
      </c>
      <c r="K13" s="121">
        <v>0</v>
      </c>
      <c r="M13" s="99"/>
    </row>
    <row r="14" spans="1:13" ht="14.25" hidden="1" customHeight="1" x14ac:dyDescent="0.2">
      <c r="A14" s="68"/>
      <c r="B14" s="142" t="s">
        <v>297</v>
      </c>
      <c r="C14" s="141" t="s">
        <v>298</v>
      </c>
      <c r="D14" s="140" t="s">
        <v>88</v>
      </c>
      <c r="E14" s="145">
        <v>173</v>
      </c>
      <c r="F14" s="120" t="s">
        <v>18</v>
      </c>
      <c r="G14" s="120" t="s">
        <v>294</v>
      </c>
      <c r="H14" s="120" t="s">
        <v>102</v>
      </c>
      <c r="I14" s="144">
        <v>0</v>
      </c>
      <c r="J14" s="143">
        <v>0.16666666666666671</v>
      </c>
      <c r="K14" s="121">
        <v>0</v>
      </c>
      <c r="M14" s="99"/>
    </row>
    <row r="15" spans="1:13" ht="14.25" hidden="1" customHeight="1" x14ac:dyDescent="0.2">
      <c r="A15" s="68"/>
      <c r="B15" s="142" t="s">
        <v>299</v>
      </c>
      <c r="C15" s="141" t="s">
        <v>300</v>
      </c>
      <c r="D15" s="140" t="s">
        <v>88</v>
      </c>
      <c r="E15" s="145">
        <v>174</v>
      </c>
      <c r="F15" s="120" t="s">
        <v>18</v>
      </c>
      <c r="G15" s="120" t="s">
        <v>294</v>
      </c>
      <c r="H15" s="120" t="s">
        <v>102</v>
      </c>
      <c r="I15" s="144">
        <v>0.22220000000000001</v>
      </c>
      <c r="J15" s="143">
        <v>0.16666666666666671</v>
      </c>
      <c r="K15" s="121">
        <v>3.7033333333333342E-2</v>
      </c>
      <c r="M15" s="99"/>
    </row>
    <row r="16" spans="1:13" ht="14.25" hidden="1" customHeight="1" x14ac:dyDescent="0.2">
      <c r="A16" s="68"/>
      <c r="B16" s="142" t="s">
        <v>301</v>
      </c>
      <c r="C16" s="141" t="s">
        <v>302</v>
      </c>
      <c r="D16" s="140" t="s">
        <v>88</v>
      </c>
      <c r="E16" s="145">
        <v>175</v>
      </c>
      <c r="F16" s="120" t="s">
        <v>18</v>
      </c>
      <c r="G16" s="120" t="s">
        <v>294</v>
      </c>
      <c r="H16" s="120" t="s">
        <v>102</v>
      </c>
      <c r="I16" s="144">
        <v>0</v>
      </c>
      <c r="J16" s="143">
        <v>0.16666666666666671</v>
      </c>
      <c r="K16" s="121">
        <v>0</v>
      </c>
      <c r="M16" s="99"/>
    </row>
    <row r="17" spans="1:13" ht="14.25" hidden="1" customHeight="1" x14ac:dyDescent="0.2">
      <c r="A17" s="68"/>
      <c r="B17" s="142" t="s">
        <v>303</v>
      </c>
      <c r="C17" s="141" t="s">
        <v>304</v>
      </c>
      <c r="D17" s="140" t="s">
        <v>88</v>
      </c>
      <c r="E17" s="145">
        <v>176</v>
      </c>
      <c r="F17" s="120" t="s">
        <v>18</v>
      </c>
      <c r="G17" s="120" t="s">
        <v>294</v>
      </c>
      <c r="H17" s="120" t="s">
        <v>102</v>
      </c>
      <c r="I17" s="144">
        <v>0</v>
      </c>
      <c r="J17" s="143">
        <v>0.16666666666666671</v>
      </c>
      <c r="K17" s="121">
        <v>0</v>
      </c>
      <c r="M17" s="99"/>
    </row>
    <row r="18" spans="1:13" ht="14.25" hidden="1" customHeight="1" x14ac:dyDescent="0.2">
      <c r="A18" s="68"/>
      <c r="B18" s="137" t="s">
        <v>305</v>
      </c>
      <c r="C18" s="126" t="s">
        <v>306</v>
      </c>
      <c r="D18" s="127"/>
      <c r="E18" s="145">
        <v>214</v>
      </c>
      <c r="F18" s="128" t="s">
        <v>18</v>
      </c>
      <c r="G18" s="128" t="s">
        <v>294</v>
      </c>
      <c r="H18" s="128" t="s">
        <v>102</v>
      </c>
      <c r="I18" s="129" t="s">
        <v>115</v>
      </c>
      <c r="J18" s="149">
        <v>0.16666666666666671</v>
      </c>
      <c r="K18" s="129" t="s">
        <v>115</v>
      </c>
      <c r="M18" s="99"/>
    </row>
    <row r="19" spans="1:13" ht="14.25" hidden="1" customHeight="1" x14ac:dyDescent="0.2">
      <c r="A19" s="68"/>
      <c r="B19" s="137" t="s">
        <v>307</v>
      </c>
      <c r="C19" s="126" t="s">
        <v>308</v>
      </c>
      <c r="D19" s="127"/>
      <c r="E19" s="145">
        <v>215</v>
      </c>
      <c r="F19" s="128" t="s">
        <v>18</v>
      </c>
      <c r="G19" s="128" t="s">
        <v>294</v>
      </c>
      <c r="H19" s="128" t="s">
        <v>102</v>
      </c>
      <c r="I19" s="129" t="s">
        <v>115</v>
      </c>
      <c r="J19" s="149">
        <v>0.16666666666666671</v>
      </c>
      <c r="K19" s="131" t="s">
        <v>115</v>
      </c>
      <c r="M19" s="99"/>
    </row>
    <row r="20" spans="1:13" ht="14.25" hidden="1" customHeight="1" x14ac:dyDescent="0.2">
      <c r="A20" s="68"/>
      <c r="B20" s="137" t="s">
        <v>309</v>
      </c>
      <c r="C20" s="126" t="s">
        <v>310</v>
      </c>
      <c r="D20" s="127" t="s">
        <v>127</v>
      </c>
      <c r="E20" s="145">
        <v>216</v>
      </c>
      <c r="F20" s="128" t="s">
        <v>18</v>
      </c>
      <c r="G20" s="128" t="s">
        <v>294</v>
      </c>
      <c r="H20" s="128" t="s">
        <v>102</v>
      </c>
      <c r="I20" s="129">
        <v>0.5</v>
      </c>
      <c r="J20" s="149">
        <v>0.16666666666666671</v>
      </c>
      <c r="K20" s="129">
        <v>8.3333333333333329E-2</v>
      </c>
      <c r="M20" s="99"/>
    </row>
    <row r="21" spans="1:13" ht="14.25" hidden="1" customHeight="1" x14ac:dyDescent="0.2">
      <c r="A21" s="68"/>
      <c r="B21" s="137" t="s">
        <v>311</v>
      </c>
      <c r="C21" s="126" t="s">
        <v>312</v>
      </c>
      <c r="D21" s="127" t="s">
        <v>127</v>
      </c>
      <c r="E21" s="145">
        <v>217</v>
      </c>
      <c r="F21" s="128" t="s">
        <v>18</v>
      </c>
      <c r="G21" s="128" t="s">
        <v>294</v>
      </c>
      <c r="H21" s="128" t="s">
        <v>102</v>
      </c>
      <c r="I21" s="129">
        <v>0.5</v>
      </c>
      <c r="J21" s="149">
        <v>0.16666666666666671</v>
      </c>
      <c r="K21" s="129">
        <v>8.3333333333333329E-2</v>
      </c>
      <c r="M21" s="99"/>
    </row>
    <row r="22" spans="1:13" ht="14.25" hidden="1" customHeight="1" x14ac:dyDescent="0.2">
      <c r="A22" s="68"/>
      <c r="B22" s="137" t="s">
        <v>313</v>
      </c>
      <c r="C22" s="126" t="s">
        <v>314</v>
      </c>
      <c r="D22" s="127"/>
      <c r="E22" s="145">
        <v>218</v>
      </c>
      <c r="F22" s="128" t="s">
        <v>18</v>
      </c>
      <c r="G22" s="128" t="s">
        <v>294</v>
      </c>
      <c r="H22" s="128" t="s">
        <v>102</v>
      </c>
      <c r="I22" s="129" t="s">
        <v>115</v>
      </c>
      <c r="J22" s="149">
        <v>0.16666666666666671</v>
      </c>
      <c r="K22" s="129" t="s">
        <v>115</v>
      </c>
      <c r="M22" s="99"/>
    </row>
    <row r="23" spans="1:13" ht="14.25" hidden="1" customHeight="1" x14ac:dyDescent="0.2">
      <c r="A23" s="68"/>
      <c r="B23" s="130" t="s">
        <v>315</v>
      </c>
      <c r="C23" s="126" t="s">
        <v>316</v>
      </c>
      <c r="D23" s="127"/>
      <c r="E23" s="145">
        <v>230</v>
      </c>
      <c r="F23" s="128" t="s">
        <v>18</v>
      </c>
      <c r="G23" s="128" t="s">
        <v>294</v>
      </c>
      <c r="H23" s="128" t="s">
        <v>102</v>
      </c>
      <c r="I23" s="129" t="s">
        <v>115</v>
      </c>
      <c r="J23" s="149">
        <v>0.16666666666666671</v>
      </c>
      <c r="K23" s="131" t="s">
        <v>115</v>
      </c>
      <c r="M23" s="99"/>
    </row>
    <row r="24" spans="1:13" ht="14.25" hidden="1" customHeight="1" x14ac:dyDescent="0.2">
      <c r="A24" s="68"/>
      <c r="B24" s="130" t="s">
        <v>317</v>
      </c>
      <c r="C24" s="126" t="s">
        <v>318</v>
      </c>
      <c r="D24" s="127"/>
      <c r="E24" s="145">
        <v>231</v>
      </c>
      <c r="F24" s="128" t="s">
        <v>18</v>
      </c>
      <c r="G24" s="128" t="s">
        <v>294</v>
      </c>
      <c r="H24" s="128" t="s">
        <v>102</v>
      </c>
      <c r="I24" s="129" t="s">
        <v>115</v>
      </c>
      <c r="J24" s="149">
        <v>0.16666666666666671</v>
      </c>
      <c r="K24" s="131" t="s">
        <v>115</v>
      </c>
      <c r="M24" s="99"/>
    </row>
    <row r="25" spans="1:13" ht="14.25" hidden="1" customHeight="1" x14ac:dyDescent="0.2">
      <c r="A25" s="68"/>
      <c r="B25" s="130" t="s">
        <v>319</v>
      </c>
      <c r="C25" s="126" t="s">
        <v>320</v>
      </c>
      <c r="D25" s="127" t="s">
        <v>127</v>
      </c>
      <c r="E25" s="145">
        <v>232</v>
      </c>
      <c r="F25" s="128" t="s">
        <v>18</v>
      </c>
      <c r="G25" s="128" t="s">
        <v>294</v>
      </c>
      <c r="H25" s="128" t="s">
        <v>102</v>
      </c>
      <c r="I25" s="129">
        <v>0.33333333333333343</v>
      </c>
      <c r="J25" s="149">
        <v>0.16666666666666671</v>
      </c>
      <c r="K25" s="131">
        <v>5.5555555555555559E-2</v>
      </c>
      <c r="M25" s="99"/>
    </row>
    <row r="26" spans="1:13" ht="14.25" hidden="1" customHeight="1" x14ac:dyDescent="0.2">
      <c r="A26" s="68"/>
      <c r="B26" s="130" t="s">
        <v>321</v>
      </c>
      <c r="C26" s="126" t="s">
        <v>322</v>
      </c>
      <c r="D26" s="127"/>
      <c r="E26" s="145">
        <v>233</v>
      </c>
      <c r="F26" s="128" t="s">
        <v>18</v>
      </c>
      <c r="G26" s="128" t="s">
        <v>294</v>
      </c>
      <c r="H26" s="128" t="s">
        <v>102</v>
      </c>
      <c r="I26" s="129" t="s">
        <v>115</v>
      </c>
      <c r="J26" s="149">
        <v>0.16666666666666671</v>
      </c>
      <c r="K26" s="131" t="s">
        <v>115</v>
      </c>
      <c r="M26" s="99"/>
    </row>
    <row r="27" spans="1:13" ht="14.25" hidden="1" customHeight="1" x14ac:dyDescent="0.2">
      <c r="A27" s="68"/>
      <c r="B27" s="130" t="s">
        <v>323</v>
      </c>
      <c r="C27" s="126" t="s">
        <v>324</v>
      </c>
      <c r="D27" s="127" t="s">
        <v>127</v>
      </c>
      <c r="E27" s="145">
        <v>234</v>
      </c>
      <c r="F27" s="128" t="s">
        <v>18</v>
      </c>
      <c r="G27" s="128" t="s">
        <v>294</v>
      </c>
      <c r="H27" s="128" t="s">
        <v>102</v>
      </c>
      <c r="I27" s="131">
        <v>0.33333333333333343</v>
      </c>
      <c r="J27" s="149">
        <v>0.16666666666666671</v>
      </c>
      <c r="K27" s="131">
        <v>5.5555555555555559E-2</v>
      </c>
      <c r="M27" s="99"/>
    </row>
    <row r="28" spans="1:13" ht="14.25" hidden="1" customHeight="1" x14ac:dyDescent="0.2">
      <c r="A28" s="68"/>
      <c r="B28" s="130" t="s">
        <v>325</v>
      </c>
      <c r="C28" s="126" t="s">
        <v>326</v>
      </c>
      <c r="D28" s="127"/>
      <c r="E28" s="145">
        <v>235</v>
      </c>
      <c r="F28" s="128" t="s">
        <v>18</v>
      </c>
      <c r="G28" s="128" t="s">
        <v>294</v>
      </c>
      <c r="H28" s="128" t="s">
        <v>102</v>
      </c>
      <c r="I28" s="129" t="s">
        <v>115</v>
      </c>
      <c r="J28" s="149">
        <v>0.16666666666666671</v>
      </c>
      <c r="K28" s="131" t="s">
        <v>115</v>
      </c>
      <c r="M28" s="99"/>
    </row>
    <row r="29" spans="1:13" ht="14.25" hidden="1" customHeight="1" x14ac:dyDescent="0.2">
      <c r="A29" s="68"/>
      <c r="B29" s="130" t="s">
        <v>327</v>
      </c>
      <c r="C29" s="126" t="s">
        <v>328</v>
      </c>
      <c r="D29" s="127"/>
      <c r="E29" s="145">
        <v>236</v>
      </c>
      <c r="F29" s="128" t="s">
        <v>18</v>
      </c>
      <c r="G29" s="128" t="s">
        <v>294</v>
      </c>
      <c r="H29" s="128" t="s">
        <v>102</v>
      </c>
      <c r="I29" s="129" t="s">
        <v>115</v>
      </c>
      <c r="J29" s="149">
        <v>0.16666666666666671</v>
      </c>
      <c r="K29" s="131" t="s">
        <v>115</v>
      </c>
      <c r="M29" s="99"/>
    </row>
    <row r="30" spans="1:13" ht="14.25" hidden="1" customHeight="1" x14ac:dyDescent="0.2">
      <c r="A30" s="68"/>
      <c r="B30" s="130" t="s">
        <v>329</v>
      </c>
      <c r="C30" s="126" t="s">
        <v>330</v>
      </c>
      <c r="D30" s="127" t="s">
        <v>127</v>
      </c>
      <c r="E30" s="145">
        <v>237</v>
      </c>
      <c r="F30" s="128" t="s">
        <v>18</v>
      </c>
      <c r="G30" s="128" t="s">
        <v>294</v>
      </c>
      <c r="H30" s="128" t="s">
        <v>102</v>
      </c>
      <c r="I30" s="129">
        <v>0.33333333333333343</v>
      </c>
      <c r="J30" s="149">
        <v>0.16666666666666671</v>
      </c>
      <c r="K30" s="131">
        <v>5.5555555555555559E-2</v>
      </c>
      <c r="M30" s="99"/>
    </row>
    <row r="31" spans="1:13" ht="13.9" hidden="1" customHeight="1" x14ac:dyDescent="0.2">
      <c r="A31" s="68"/>
      <c r="B31" s="130" t="s">
        <v>331</v>
      </c>
      <c r="C31" s="126" t="s">
        <v>332</v>
      </c>
      <c r="D31" s="127"/>
      <c r="E31" s="145">
        <v>239</v>
      </c>
      <c r="F31" s="128" t="s">
        <v>18</v>
      </c>
      <c r="G31" s="128" t="s">
        <v>294</v>
      </c>
      <c r="H31" s="128" t="s">
        <v>102</v>
      </c>
      <c r="I31" s="129" t="s">
        <v>115</v>
      </c>
      <c r="J31" s="149">
        <v>0.16666666666666671</v>
      </c>
      <c r="K31" s="131" t="s">
        <v>115</v>
      </c>
      <c r="M31" s="99"/>
    </row>
    <row r="32" spans="1:13" ht="14.25" hidden="1" customHeight="1" x14ac:dyDescent="0.2">
      <c r="A32" s="68"/>
      <c r="B32" s="130" t="s">
        <v>333</v>
      </c>
      <c r="C32" s="126" t="s">
        <v>334</v>
      </c>
      <c r="D32" s="127"/>
      <c r="E32" s="145">
        <v>240</v>
      </c>
      <c r="F32" s="128" t="s">
        <v>18</v>
      </c>
      <c r="G32" s="128" t="s">
        <v>294</v>
      </c>
      <c r="H32" s="128" t="s">
        <v>102</v>
      </c>
      <c r="I32" s="129" t="s">
        <v>115</v>
      </c>
      <c r="J32" s="149">
        <v>0.16666666666666671</v>
      </c>
      <c r="K32" s="131" t="s">
        <v>115</v>
      </c>
      <c r="M32" s="99"/>
    </row>
    <row r="33" spans="1:13" ht="14.25" hidden="1" customHeight="1" x14ac:dyDescent="0.2">
      <c r="A33" s="68"/>
      <c r="B33" s="130" t="s">
        <v>335</v>
      </c>
      <c r="C33" s="126" t="s">
        <v>336</v>
      </c>
      <c r="D33" s="127"/>
      <c r="E33" s="145">
        <v>242</v>
      </c>
      <c r="F33" s="128" t="s">
        <v>18</v>
      </c>
      <c r="G33" s="128" t="s">
        <v>294</v>
      </c>
      <c r="H33" s="128" t="s">
        <v>102</v>
      </c>
      <c r="I33" s="129" t="s">
        <v>115</v>
      </c>
      <c r="J33" s="149">
        <v>0.16666666666666671</v>
      </c>
      <c r="K33" s="131" t="s">
        <v>115</v>
      </c>
      <c r="M33" s="99"/>
    </row>
    <row r="34" spans="1:13" ht="14.25" hidden="1" customHeight="1" x14ac:dyDescent="0.2">
      <c r="A34" s="68"/>
      <c r="B34" s="130" t="s">
        <v>337</v>
      </c>
      <c r="C34" s="126" t="s">
        <v>338</v>
      </c>
      <c r="D34" s="127"/>
      <c r="E34" s="145">
        <v>243</v>
      </c>
      <c r="F34" s="128" t="s">
        <v>18</v>
      </c>
      <c r="G34" s="128" t="s">
        <v>81</v>
      </c>
      <c r="H34" s="128" t="s">
        <v>102</v>
      </c>
      <c r="I34" s="129" t="s">
        <v>115</v>
      </c>
      <c r="J34" s="143">
        <v>0.33333333333333331</v>
      </c>
      <c r="K34" s="131" t="s">
        <v>115</v>
      </c>
      <c r="M34" s="99"/>
    </row>
    <row r="35" spans="1:13" ht="14.25" hidden="1" customHeight="1" x14ac:dyDescent="0.2">
      <c r="A35" s="68"/>
      <c r="B35" s="130" t="s">
        <v>339</v>
      </c>
      <c r="C35" s="126" t="s">
        <v>340</v>
      </c>
      <c r="D35" s="127"/>
      <c r="E35" s="145">
        <v>244</v>
      </c>
      <c r="F35" s="128" t="s">
        <v>18</v>
      </c>
      <c r="G35" s="128" t="s">
        <v>81</v>
      </c>
      <c r="H35" s="128" t="s">
        <v>102</v>
      </c>
      <c r="I35" s="129" t="s">
        <v>115</v>
      </c>
      <c r="J35" s="143">
        <v>0.33333333333333331</v>
      </c>
      <c r="K35" s="131" t="s">
        <v>115</v>
      </c>
      <c r="M35" s="99"/>
    </row>
    <row r="36" spans="1:13" ht="14.25" hidden="1" customHeight="1" x14ac:dyDescent="0.2">
      <c r="A36" s="68"/>
      <c r="B36" s="130" t="s">
        <v>341</v>
      </c>
      <c r="C36" s="126" t="s">
        <v>342</v>
      </c>
      <c r="D36" s="127"/>
      <c r="E36" s="145">
        <v>245</v>
      </c>
      <c r="F36" s="128" t="s">
        <v>18</v>
      </c>
      <c r="G36" s="128" t="s">
        <v>81</v>
      </c>
      <c r="H36" s="128" t="s">
        <v>102</v>
      </c>
      <c r="I36" s="129" t="s">
        <v>115</v>
      </c>
      <c r="J36" s="143">
        <v>0.33333333333333331</v>
      </c>
      <c r="K36" s="131" t="s">
        <v>115</v>
      </c>
      <c r="M36" s="99"/>
    </row>
    <row r="37" spans="1:13" ht="14.25" hidden="1" customHeight="1" x14ac:dyDescent="0.2">
      <c r="A37" s="68"/>
      <c r="B37" s="130" t="s">
        <v>343</v>
      </c>
      <c r="C37" s="138" t="s">
        <v>344</v>
      </c>
      <c r="D37" s="127"/>
      <c r="E37" s="145">
        <v>246</v>
      </c>
      <c r="F37" s="128" t="s">
        <v>18</v>
      </c>
      <c r="G37" s="128" t="s">
        <v>81</v>
      </c>
      <c r="H37" s="128" t="s">
        <v>102</v>
      </c>
      <c r="I37" s="129" t="s">
        <v>115</v>
      </c>
      <c r="J37" s="143">
        <v>0.33333333333333331</v>
      </c>
      <c r="K37" s="128" t="s">
        <v>115</v>
      </c>
      <c r="M37" s="99"/>
    </row>
    <row r="38" spans="1:13" ht="14.25" hidden="1" customHeight="1" x14ac:dyDescent="0.2">
      <c r="A38" s="68"/>
      <c r="B38" s="130" t="s">
        <v>345</v>
      </c>
      <c r="C38" s="126" t="s">
        <v>115</v>
      </c>
      <c r="D38" s="127" t="s">
        <v>127</v>
      </c>
      <c r="E38" s="145">
        <v>248</v>
      </c>
      <c r="F38" s="128" t="s">
        <v>18</v>
      </c>
      <c r="G38" s="128" t="s">
        <v>81</v>
      </c>
      <c r="H38" s="128" t="s">
        <v>102</v>
      </c>
      <c r="I38" s="129">
        <v>1</v>
      </c>
      <c r="J38" s="143">
        <v>0.33333333333333331</v>
      </c>
      <c r="K38" s="128">
        <v>0.33333333333333331</v>
      </c>
      <c r="M38" s="99"/>
    </row>
    <row r="39" spans="1:13" ht="14.25" hidden="1" customHeight="1" x14ac:dyDescent="0.2">
      <c r="A39" s="68"/>
      <c r="B39" s="130" t="s">
        <v>346</v>
      </c>
      <c r="C39" s="126" t="s">
        <v>347</v>
      </c>
      <c r="D39" s="127"/>
      <c r="E39" s="145">
        <v>249</v>
      </c>
      <c r="F39" s="128" t="s">
        <v>18</v>
      </c>
      <c r="G39" s="128" t="s">
        <v>81</v>
      </c>
      <c r="H39" s="128" t="s">
        <v>102</v>
      </c>
      <c r="I39" s="129" t="s">
        <v>115</v>
      </c>
      <c r="J39" s="143">
        <v>0.33333333333333331</v>
      </c>
      <c r="K39" s="131" t="s">
        <v>115</v>
      </c>
      <c r="M39" s="99"/>
    </row>
    <row r="40" spans="1:13" ht="13.9" hidden="1" customHeight="1" x14ac:dyDescent="0.2">
      <c r="A40" s="68"/>
      <c r="B40" s="130" t="s">
        <v>348</v>
      </c>
      <c r="C40" s="126" t="s">
        <v>349</v>
      </c>
      <c r="D40" s="127"/>
      <c r="E40" s="145">
        <v>250</v>
      </c>
      <c r="F40" s="128" t="s">
        <v>18</v>
      </c>
      <c r="G40" s="128" t="s">
        <v>81</v>
      </c>
      <c r="H40" s="128" t="s">
        <v>102</v>
      </c>
      <c r="I40" s="129" t="s">
        <v>115</v>
      </c>
      <c r="J40" s="143">
        <v>0.33333333333333331</v>
      </c>
      <c r="K40" s="131" t="s">
        <v>115</v>
      </c>
      <c r="M40" s="99"/>
    </row>
    <row r="41" spans="1:13" ht="14.25" hidden="1" customHeight="1" x14ac:dyDescent="0.2">
      <c r="A41" s="68"/>
      <c r="B41" s="130" t="s">
        <v>350</v>
      </c>
      <c r="C41" s="126" t="s">
        <v>351</v>
      </c>
      <c r="D41" s="127"/>
      <c r="E41" s="145">
        <v>251</v>
      </c>
      <c r="F41" s="128" t="s">
        <v>18</v>
      </c>
      <c r="G41" s="128" t="s">
        <v>81</v>
      </c>
      <c r="H41" s="128" t="s">
        <v>102</v>
      </c>
      <c r="I41" s="129" t="s">
        <v>115</v>
      </c>
      <c r="J41" s="143">
        <v>0.33333333333333331</v>
      </c>
      <c r="K41" s="131" t="s">
        <v>115</v>
      </c>
      <c r="M41" s="99"/>
    </row>
    <row r="42" spans="1:13" ht="14.25" hidden="1" customHeight="1" x14ac:dyDescent="0.2">
      <c r="A42" s="68"/>
      <c r="B42" s="130" t="s">
        <v>352</v>
      </c>
      <c r="C42" s="126" t="s">
        <v>353</v>
      </c>
      <c r="D42" s="127"/>
      <c r="E42" s="145">
        <v>252</v>
      </c>
      <c r="F42" s="128" t="s">
        <v>18</v>
      </c>
      <c r="G42" s="128" t="s">
        <v>81</v>
      </c>
      <c r="H42" s="128" t="s">
        <v>102</v>
      </c>
      <c r="I42" s="129" t="s">
        <v>115</v>
      </c>
      <c r="J42" s="143">
        <v>0.33333333333333331</v>
      </c>
      <c r="K42" s="131" t="s">
        <v>115</v>
      </c>
      <c r="M42" s="99"/>
    </row>
    <row r="43" spans="1:13" ht="14.25" hidden="1" customHeight="1" x14ac:dyDescent="0.2">
      <c r="A43" s="68"/>
      <c r="B43" s="130" t="s">
        <v>354</v>
      </c>
      <c r="C43" s="126" t="s">
        <v>355</v>
      </c>
      <c r="D43" s="127" t="s">
        <v>127</v>
      </c>
      <c r="E43" s="145">
        <v>253</v>
      </c>
      <c r="F43" s="128" t="s">
        <v>18</v>
      </c>
      <c r="G43" s="128" t="s">
        <v>81</v>
      </c>
      <c r="H43" s="128" t="s">
        <v>102</v>
      </c>
      <c r="I43" s="129">
        <v>0</v>
      </c>
      <c r="J43" s="143">
        <v>0.33333333333333331</v>
      </c>
      <c r="K43" s="131">
        <v>0</v>
      </c>
      <c r="M43" s="99"/>
    </row>
    <row r="44" spans="1:13" ht="14.25" hidden="1" customHeight="1" x14ac:dyDescent="0.2">
      <c r="A44" s="68"/>
      <c r="B44" s="130" t="s">
        <v>356</v>
      </c>
      <c r="C44" s="126" t="s">
        <v>357</v>
      </c>
      <c r="D44" s="127"/>
      <c r="E44" s="145">
        <v>254</v>
      </c>
      <c r="F44" s="128" t="s">
        <v>18</v>
      </c>
      <c r="G44" s="128" t="s">
        <v>81</v>
      </c>
      <c r="H44" s="128" t="s">
        <v>102</v>
      </c>
      <c r="I44" s="129" t="s">
        <v>115</v>
      </c>
      <c r="J44" s="143">
        <v>0.33333333333333331</v>
      </c>
      <c r="K44" s="131" t="s">
        <v>115</v>
      </c>
      <c r="M44" s="99"/>
    </row>
    <row r="45" spans="1:13" ht="14.25" hidden="1" customHeight="1" x14ac:dyDescent="0.2">
      <c r="A45" s="68"/>
      <c r="B45" s="130" t="s">
        <v>358</v>
      </c>
      <c r="C45" s="126" t="s">
        <v>359</v>
      </c>
      <c r="D45" s="127"/>
      <c r="E45" s="145">
        <v>255</v>
      </c>
      <c r="F45" s="128" t="s">
        <v>18</v>
      </c>
      <c r="G45" s="128" t="s">
        <v>81</v>
      </c>
      <c r="H45" s="128" t="s">
        <v>102</v>
      </c>
      <c r="I45" s="129" t="s">
        <v>115</v>
      </c>
      <c r="J45" s="143">
        <v>0.33333333333333331</v>
      </c>
      <c r="K45" s="131" t="s">
        <v>115</v>
      </c>
      <c r="M45" s="99"/>
    </row>
    <row r="46" spans="1:13" ht="14.25" hidden="1" customHeight="1" x14ac:dyDescent="0.2">
      <c r="A46" s="68"/>
      <c r="B46" s="130" t="s">
        <v>360</v>
      </c>
      <c r="C46" s="126" t="s">
        <v>361</v>
      </c>
      <c r="D46" s="127"/>
      <c r="E46" s="145">
        <v>256</v>
      </c>
      <c r="F46" s="128" t="s">
        <v>18</v>
      </c>
      <c r="G46" s="128" t="s">
        <v>81</v>
      </c>
      <c r="H46" s="128" t="s">
        <v>102</v>
      </c>
      <c r="I46" s="129" t="s">
        <v>115</v>
      </c>
      <c r="J46" s="143">
        <v>0.33333333333333331</v>
      </c>
      <c r="K46" s="131" t="s">
        <v>115</v>
      </c>
      <c r="M46" s="99"/>
    </row>
    <row r="47" spans="1:13" ht="14.25" hidden="1" customHeight="1" x14ac:dyDescent="0.2">
      <c r="A47" s="68"/>
      <c r="B47" s="130" t="s">
        <v>362</v>
      </c>
      <c r="C47" s="126" t="s">
        <v>363</v>
      </c>
      <c r="D47" s="127"/>
      <c r="E47" s="145">
        <v>257</v>
      </c>
      <c r="F47" s="128" t="s">
        <v>18</v>
      </c>
      <c r="G47" s="128" t="s">
        <v>81</v>
      </c>
      <c r="H47" s="128" t="s">
        <v>102</v>
      </c>
      <c r="I47" s="129" t="s">
        <v>115</v>
      </c>
      <c r="J47" s="143">
        <v>0.33333333333333331</v>
      </c>
      <c r="K47" s="131" t="s">
        <v>115</v>
      </c>
      <c r="M47" s="99"/>
    </row>
    <row r="48" spans="1:13" ht="14.25" hidden="1" customHeight="1" x14ac:dyDescent="0.2">
      <c r="A48" s="68"/>
      <c r="B48" s="130" t="s">
        <v>364</v>
      </c>
      <c r="C48" s="126" t="s">
        <v>365</v>
      </c>
      <c r="D48" s="127"/>
      <c r="E48" s="145">
        <v>258</v>
      </c>
      <c r="F48" s="128" t="s">
        <v>18</v>
      </c>
      <c r="G48" s="128" t="s">
        <v>81</v>
      </c>
      <c r="H48" s="128" t="s">
        <v>102</v>
      </c>
      <c r="I48" s="129" t="s">
        <v>115</v>
      </c>
      <c r="J48" s="143">
        <v>0.33333333333333331</v>
      </c>
      <c r="K48" s="131" t="s">
        <v>115</v>
      </c>
      <c r="M48" s="99"/>
    </row>
    <row r="49" spans="1:13" ht="14.25" hidden="1" customHeight="1" x14ac:dyDescent="0.2">
      <c r="A49" s="68"/>
      <c r="B49" s="130" t="s">
        <v>366</v>
      </c>
      <c r="C49" s="126" t="s">
        <v>367</v>
      </c>
      <c r="D49" s="127"/>
      <c r="E49" s="145">
        <v>259</v>
      </c>
      <c r="F49" s="128" t="s">
        <v>18</v>
      </c>
      <c r="G49" s="128" t="s">
        <v>81</v>
      </c>
      <c r="H49" s="128" t="s">
        <v>102</v>
      </c>
      <c r="I49" s="129" t="s">
        <v>115</v>
      </c>
      <c r="J49" s="143">
        <v>0.33333333333333331</v>
      </c>
      <c r="K49" s="131" t="s">
        <v>115</v>
      </c>
      <c r="M49" s="99"/>
    </row>
    <row r="50" spans="1:13" ht="14.25" hidden="1" customHeight="1" x14ac:dyDescent="0.2">
      <c r="A50" s="68"/>
      <c r="B50" s="130" t="s">
        <v>368</v>
      </c>
      <c r="C50" s="126" t="s">
        <v>369</v>
      </c>
      <c r="D50" s="127"/>
      <c r="E50" s="145">
        <v>260</v>
      </c>
      <c r="F50" s="128" t="s">
        <v>18</v>
      </c>
      <c r="G50" s="128" t="s">
        <v>81</v>
      </c>
      <c r="H50" s="128" t="s">
        <v>102</v>
      </c>
      <c r="I50" s="129" t="s">
        <v>115</v>
      </c>
      <c r="J50" s="143">
        <v>0.33333333333333331</v>
      </c>
      <c r="K50" s="131" t="s">
        <v>115</v>
      </c>
      <c r="M50" s="99"/>
    </row>
    <row r="51" spans="1:13" ht="14.25" hidden="1" customHeight="1" x14ac:dyDescent="0.2">
      <c r="A51" s="68"/>
      <c r="B51" s="130" t="s">
        <v>370</v>
      </c>
      <c r="C51" s="126" t="s">
        <v>371</v>
      </c>
      <c r="D51" s="127"/>
      <c r="E51" s="145">
        <v>261</v>
      </c>
      <c r="F51" s="128" t="s">
        <v>18</v>
      </c>
      <c r="G51" s="128" t="s">
        <v>81</v>
      </c>
      <c r="H51" s="128" t="s">
        <v>102</v>
      </c>
      <c r="I51" s="129" t="s">
        <v>115</v>
      </c>
      <c r="J51" s="143">
        <v>0.33333333333333331</v>
      </c>
      <c r="K51" s="131" t="s">
        <v>115</v>
      </c>
      <c r="M51" s="99"/>
    </row>
    <row r="52" spans="1:13" ht="14.25" hidden="1" customHeight="1" x14ac:dyDescent="0.2">
      <c r="A52" s="68"/>
      <c r="B52" s="130" t="s">
        <v>372</v>
      </c>
      <c r="C52" s="126" t="s">
        <v>373</v>
      </c>
      <c r="D52" s="127"/>
      <c r="E52" s="145">
        <v>262</v>
      </c>
      <c r="F52" s="128" t="s">
        <v>18</v>
      </c>
      <c r="G52" s="128" t="s">
        <v>81</v>
      </c>
      <c r="H52" s="128" t="s">
        <v>102</v>
      </c>
      <c r="I52" s="129" t="s">
        <v>115</v>
      </c>
      <c r="J52" s="143">
        <v>0.33333333333333331</v>
      </c>
      <c r="K52" s="131" t="s">
        <v>115</v>
      </c>
      <c r="M52" s="99"/>
    </row>
    <row r="53" spans="1:13" ht="14.25" hidden="1" customHeight="1" x14ac:dyDescent="0.2">
      <c r="A53" s="68"/>
      <c r="B53" s="137" t="s">
        <v>374</v>
      </c>
      <c r="C53" s="126" t="s">
        <v>353</v>
      </c>
      <c r="D53" s="127"/>
      <c r="E53" s="147">
        <v>264</v>
      </c>
      <c r="F53" s="128" t="s">
        <v>18</v>
      </c>
      <c r="G53" s="128" t="s">
        <v>81</v>
      </c>
      <c r="H53" s="128" t="s">
        <v>102</v>
      </c>
      <c r="I53" s="129" t="s">
        <v>115</v>
      </c>
      <c r="J53" s="150">
        <v>0.33</v>
      </c>
      <c r="K53" s="131" t="s">
        <v>115</v>
      </c>
      <c r="M53" s="99"/>
    </row>
    <row r="54" spans="1:13" ht="14.25" hidden="1" customHeight="1" x14ac:dyDescent="0.2">
      <c r="A54" s="68"/>
      <c r="B54" s="137" t="s">
        <v>375</v>
      </c>
      <c r="C54" s="126" t="s">
        <v>376</v>
      </c>
      <c r="D54" s="127" t="s">
        <v>127</v>
      </c>
      <c r="E54" s="148">
        <v>264</v>
      </c>
      <c r="F54" s="128" t="s">
        <v>18</v>
      </c>
      <c r="G54" s="128" t="s">
        <v>81</v>
      </c>
      <c r="H54" s="128" t="s">
        <v>102</v>
      </c>
      <c r="I54" s="129">
        <v>0</v>
      </c>
      <c r="J54" s="151">
        <v>0.33333333333333331</v>
      </c>
      <c r="K54" s="131">
        <v>0</v>
      </c>
      <c r="M54" s="99"/>
    </row>
    <row r="55" spans="1:13" ht="14.25" hidden="1" customHeight="1" x14ac:dyDescent="0.2">
      <c r="A55" s="68"/>
      <c r="B55" s="137" t="s">
        <v>377</v>
      </c>
      <c r="C55" s="126" t="s">
        <v>378</v>
      </c>
      <c r="D55" s="127" t="s">
        <v>127</v>
      </c>
      <c r="E55" s="145">
        <v>315</v>
      </c>
      <c r="F55" s="128" t="s">
        <v>18</v>
      </c>
      <c r="G55" s="128" t="s">
        <v>379</v>
      </c>
      <c r="H55" s="128" t="s">
        <v>102</v>
      </c>
      <c r="I55" s="129">
        <v>0.5</v>
      </c>
      <c r="J55" s="143">
        <v>0.33333333333333331</v>
      </c>
      <c r="K55" s="131">
        <v>0.16666666666666671</v>
      </c>
      <c r="M55" s="99"/>
    </row>
    <row r="56" spans="1:13" ht="14.25" hidden="1" customHeight="1" x14ac:dyDescent="0.2">
      <c r="A56" s="68"/>
      <c r="B56" s="137" t="s">
        <v>380</v>
      </c>
      <c r="C56" s="126" t="s">
        <v>381</v>
      </c>
      <c r="D56" s="127" t="s">
        <v>127</v>
      </c>
      <c r="E56" s="145">
        <v>325</v>
      </c>
      <c r="F56" s="128" t="s">
        <v>18</v>
      </c>
      <c r="G56" s="128" t="s">
        <v>379</v>
      </c>
      <c r="H56" s="128" t="s">
        <v>102</v>
      </c>
      <c r="I56" s="129">
        <v>0.5</v>
      </c>
      <c r="J56" s="143">
        <v>0.33333333333333331</v>
      </c>
      <c r="K56" s="131">
        <v>0.16666666666666671</v>
      </c>
      <c r="M56" s="99"/>
    </row>
    <row r="57" spans="1:13" ht="14.25" hidden="1" customHeight="1" x14ac:dyDescent="0.2">
      <c r="A57" s="68"/>
      <c r="B57" s="137" t="s">
        <v>382</v>
      </c>
      <c r="C57" s="126" t="s">
        <v>383</v>
      </c>
      <c r="D57" s="127"/>
      <c r="E57" s="145">
        <v>326</v>
      </c>
      <c r="F57" s="128" t="s">
        <v>18</v>
      </c>
      <c r="G57" s="128" t="s">
        <v>379</v>
      </c>
      <c r="H57" s="128" t="s">
        <v>102</v>
      </c>
      <c r="I57" s="129" t="s">
        <v>115</v>
      </c>
      <c r="J57" s="143">
        <v>0.33333333333333331</v>
      </c>
      <c r="K57" s="131" t="s">
        <v>115</v>
      </c>
      <c r="M57" s="99"/>
    </row>
    <row r="58" spans="1:13" ht="14.25" hidden="1" customHeight="1" x14ac:dyDescent="0.2">
      <c r="A58" s="68"/>
      <c r="B58" s="137" t="s">
        <v>384</v>
      </c>
      <c r="C58" s="126" t="s">
        <v>385</v>
      </c>
      <c r="D58" s="127"/>
      <c r="E58" s="145">
        <v>327</v>
      </c>
      <c r="F58" s="128" t="s">
        <v>18</v>
      </c>
      <c r="G58" s="128" t="s">
        <v>379</v>
      </c>
      <c r="H58" s="128" t="s">
        <v>102</v>
      </c>
      <c r="I58" s="129" t="s">
        <v>115</v>
      </c>
      <c r="J58" s="143">
        <v>0.33333333333333331</v>
      </c>
      <c r="K58" s="131" t="s">
        <v>115</v>
      </c>
      <c r="M58" s="99"/>
    </row>
    <row r="59" spans="1:13" ht="14.25" hidden="1" customHeight="1" x14ac:dyDescent="0.2">
      <c r="A59" s="68"/>
      <c r="B59" s="137" t="s">
        <v>386</v>
      </c>
      <c r="C59" s="126" t="s">
        <v>387</v>
      </c>
      <c r="D59" s="127"/>
      <c r="E59" s="145">
        <v>328</v>
      </c>
      <c r="F59" s="128" t="s">
        <v>18</v>
      </c>
      <c r="G59" s="128" t="s">
        <v>379</v>
      </c>
      <c r="H59" s="128" t="s">
        <v>102</v>
      </c>
      <c r="I59" s="129" t="s">
        <v>115</v>
      </c>
      <c r="J59" s="143">
        <v>0.33333333333333331</v>
      </c>
      <c r="K59" s="131" t="s">
        <v>115</v>
      </c>
      <c r="M59" s="99"/>
    </row>
    <row r="60" spans="1:13" ht="14.25" hidden="1" customHeight="1" x14ac:dyDescent="0.2">
      <c r="A60" s="68"/>
      <c r="B60" s="137" t="s">
        <v>388</v>
      </c>
      <c r="C60" s="126" t="s">
        <v>389</v>
      </c>
      <c r="D60" s="127"/>
      <c r="E60" s="145">
        <v>330</v>
      </c>
      <c r="F60" s="128" t="s">
        <v>18</v>
      </c>
      <c r="G60" s="128" t="s">
        <v>379</v>
      </c>
      <c r="H60" s="128" t="s">
        <v>102</v>
      </c>
      <c r="I60" s="129" t="s">
        <v>115</v>
      </c>
      <c r="J60" s="143">
        <v>0.33333333333333331</v>
      </c>
      <c r="K60" s="131" t="s">
        <v>115</v>
      </c>
      <c r="M60" s="99"/>
    </row>
    <row r="61" spans="1:13" ht="14.25" hidden="1" customHeight="1" x14ac:dyDescent="0.2">
      <c r="A61" s="68"/>
      <c r="B61" s="137" t="s">
        <v>390</v>
      </c>
      <c r="C61" s="126" t="s">
        <v>391</v>
      </c>
      <c r="D61" s="127"/>
      <c r="E61" s="145">
        <v>332</v>
      </c>
      <c r="F61" s="128" t="s">
        <v>18</v>
      </c>
      <c r="G61" s="128" t="s">
        <v>379</v>
      </c>
      <c r="H61" s="128" t="s">
        <v>102</v>
      </c>
      <c r="I61" s="129" t="s">
        <v>115</v>
      </c>
      <c r="J61" s="143">
        <v>0.33333333333333331</v>
      </c>
      <c r="K61" s="131" t="s">
        <v>115</v>
      </c>
      <c r="M61" s="99"/>
    </row>
    <row r="62" spans="1:13" ht="13.9" hidden="1" customHeight="1" x14ac:dyDescent="0.2">
      <c r="A62" s="68"/>
      <c r="B62" s="137" t="s">
        <v>392</v>
      </c>
      <c r="C62" s="126" t="s">
        <v>393</v>
      </c>
      <c r="D62" s="127"/>
      <c r="E62" s="145">
        <v>333</v>
      </c>
      <c r="F62" s="128" t="s">
        <v>18</v>
      </c>
      <c r="G62" s="128" t="s">
        <v>379</v>
      </c>
      <c r="H62" s="128" t="s">
        <v>102</v>
      </c>
      <c r="I62" s="129" t="s">
        <v>115</v>
      </c>
      <c r="J62" s="143">
        <v>0.33333333333333331</v>
      </c>
      <c r="K62" s="131" t="s">
        <v>115</v>
      </c>
      <c r="M62" s="99"/>
    </row>
    <row r="63" spans="1:13" ht="14.25" hidden="1" customHeight="1" x14ac:dyDescent="0.2">
      <c r="A63" s="68"/>
      <c r="B63" s="137" t="s">
        <v>394</v>
      </c>
      <c r="C63" s="126" t="s">
        <v>395</v>
      </c>
      <c r="D63" s="127" t="s">
        <v>127</v>
      </c>
      <c r="E63" s="145">
        <v>334</v>
      </c>
      <c r="F63" s="128" t="s">
        <v>18</v>
      </c>
      <c r="G63" s="128" t="s">
        <v>379</v>
      </c>
      <c r="H63" s="128" t="s">
        <v>102</v>
      </c>
      <c r="I63" s="129">
        <v>0.5</v>
      </c>
      <c r="J63" s="143">
        <v>0.33333333333333331</v>
      </c>
      <c r="K63" s="131">
        <v>0.16666666666666671</v>
      </c>
      <c r="M63" s="99"/>
    </row>
    <row r="64" spans="1:13" ht="14.25" hidden="1" customHeight="1" x14ac:dyDescent="0.2">
      <c r="A64" s="68"/>
      <c r="B64" s="137" t="s">
        <v>396</v>
      </c>
      <c r="C64" s="126" t="s">
        <v>397</v>
      </c>
      <c r="D64" s="127"/>
      <c r="E64" s="145">
        <v>337</v>
      </c>
      <c r="F64" s="128" t="s">
        <v>18</v>
      </c>
      <c r="G64" s="128" t="s">
        <v>379</v>
      </c>
      <c r="H64" s="128" t="s">
        <v>102</v>
      </c>
      <c r="I64" s="129" t="s">
        <v>115</v>
      </c>
      <c r="J64" s="143">
        <v>0.33333333333333331</v>
      </c>
      <c r="K64" s="131" t="s">
        <v>115</v>
      </c>
      <c r="M64" s="99"/>
    </row>
    <row r="65" spans="1:13" ht="14.25" hidden="1" customHeight="1" x14ac:dyDescent="0.2">
      <c r="A65" s="68"/>
      <c r="B65" s="137" t="s">
        <v>398</v>
      </c>
      <c r="C65" s="126" t="s">
        <v>399</v>
      </c>
      <c r="D65" s="127"/>
      <c r="E65" s="145">
        <v>340</v>
      </c>
      <c r="F65" s="128" t="s">
        <v>18</v>
      </c>
      <c r="G65" s="128" t="s">
        <v>379</v>
      </c>
      <c r="H65" s="128" t="s">
        <v>102</v>
      </c>
      <c r="I65" s="129" t="s">
        <v>115</v>
      </c>
      <c r="J65" s="143">
        <v>0.33333333333333331</v>
      </c>
      <c r="K65" s="131" t="s">
        <v>115</v>
      </c>
      <c r="M65" s="99"/>
    </row>
    <row r="66" spans="1:13" ht="14.25" hidden="1" customHeight="1" x14ac:dyDescent="0.2">
      <c r="A66" s="68"/>
      <c r="B66" s="137" t="s">
        <v>400</v>
      </c>
      <c r="C66" s="126" t="s">
        <v>401</v>
      </c>
      <c r="D66" s="127"/>
      <c r="E66" s="145">
        <v>343</v>
      </c>
      <c r="F66" s="128" t="s">
        <v>18</v>
      </c>
      <c r="G66" s="128" t="s">
        <v>379</v>
      </c>
      <c r="H66" s="128" t="s">
        <v>102</v>
      </c>
      <c r="I66" s="129" t="s">
        <v>115</v>
      </c>
      <c r="J66" s="143">
        <v>0.33333333333333331</v>
      </c>
      <c r="K66" s="131" t="s">
        <v>115</v>
      </c>
      <c r="M66" s="99"/>
    </row>
    <row r="67" spans="1:13" ht="14.25" hidden="1" customHeight="1" x14ac:dyDescent="0.2">
      <c r="A67" s="68"/>
      <c r="B67" s="137" t="s">
        <v>402</v>
      </c>
      <c r="C67" s="139" t="s">
        <v>403</v>
      </c>
      <c r="D67" s="127"/>
      <c r="E67" s="145">
        <v>351</v>
      </c>
      <c r="F67" s="128" t="s">
        <v>18</v>
      </c>
      <c r="G67" s="128" t="s">
        <v>379</v>
      </c>
      <c r="H67" s="128" t="s">
        <v>102</v>
      </c>
      <c r="I67" s="129" t="s">
        <v>115</v>
      </c>
      <c r="J67" s="143">
        <v>0.33333333333333331</v>
      </c>
      <c r="K67" s="131" t="s">
        <v>115</v>
      </c>
      <c r="M67" s="99"/>
    </row>
    <row r="68" spans="1:13" ht="14.25" hidden="1" customHeight="1" x14ac:dyDescent="0.2">
      <c r="A68" s="68"/>
      <c r="B68" s="137" t="s">
        <v>404</v>
      </c>
      <c r="C68" s="139" t="s">
        <v>405</v>
      </c>
      <c r="D68" s="127"/>
      <c r="E68" s="145">
        <v>352</v>
      </c>
      <c r="F68" s="128" t="s">
        <v>18</v>
      </c>
      <c r="G68" s="128" t="s">
        <v>379</v>
      </c>
      <c r="H68" s="128" t="s">
        <v>102</v>
      </c>
      <c r="I68" s="129" t="s">
        <v>115</v>
      </c>
      <c r="J68" s="143">
        <v>0.33333333333333331</v>
      </c>
      <c r="K68" s="131" t="s">
        <v>115</v>
      </c>
      <c r="M68" s="99"/>
    </row>
    <row r="69" spans="1:13" ht="14.25" hidden="1" customHeight="1" x14ac:dyDescent="0.2">
      <c r="A69" s="68"/>
      <c r="B69" s="137" t="s">
        <v>406</v>
      </c>
      <c r="C69" s="139" t="s">
        <v>407</v>
      </c>
      <c r="D69" s="127"/>
      <c r="E69" s="145">
        <v>353</v>
      </c>
      <c r="F69" s="128" t="s">
        <v>18</v>
      </c>
      <c r="G69" s="128" t="s">
        <v>379</v>
      </c>
      <c r="H69" s="128" t="s">
        <v>102</v>
      </c>
      <c r="I69" s="129" t="s">
        <v>115</v>
      </c>
      <c r="J69" s="143">
        <v>0.33333333333333331</v>
      </c>
      <c r="K69" s="131" t="s">
        <v>115</v>
      </c>
      <c r="M69" s="99"/>
    </row>
    <row r="70" spans="1:13" ht="14.25" hidden="1" customHeight="1" x14ac:dyDescent="0.2">
      <c r="A70" s="68"/>
      <c r="B70" s="137" t="s">
        <v>408</v>
      </c>
      <c r="C70" s="139" t="s">
        <v>409</v>
      </c>
      <c r="D70" s="127"/>
      <c r="E70" s="145">
        <v>354</v>
      </c>
      <c r="F70" s="128" t="s">
        <v>18</v>
      </c>
      <c r="G70" s="128" t="s">
        <v>379</v>
      </c>
      <c r="H70" s="128" t="s">
        <v>102</v>
      </c>
      <c r="I70" s="129" t="s">
        <v>115</v>
      </c>
      <c r="J70" s="143">
        <v>0.33333333333333331</v>
      </c>
      <c r="K70" s="131" t="s">
        <v>115</v>
      </c>
      <c r="M70" s="99"/>
    </row>
    <row r="71" spans="1:13" ht="14.25" hidden="1" customHeight="1" x14ac:dyDescent="0.2">
      <c r="A71" s="68"/>
      <c r="B71" s="137" t="s">
        <v>410</v>
      </c>
      <c r="C71" s="139" t="s">
        <v>411</v>
      </c>
      <c r="D71" s="127"/>
      <c r="E71" s="145">
        <v>355</v>
      </c>
      <c r="F71" s="128" t="s">
        <v>18</v>
      </c>
      <c r="G71" s="128" t="s">
        <v>379</v>
      </c>
      <c r="H71" s="128" t="s">
        <v>102</v>
      </c>
      <c r="I71" s="129" t="s">
        <v>115</v>
      </c>
      <c r="J71" s="143">
        <v>0.33333333333333331</v>
      </c>
      <c r="K71" s="131" t="s">
        <v>115</v>
      </c>
      <c r="M71" s="99"/>
    </row>
    <row r="72" spans="1:13" ht="14.25" hidden="1" customHeight="1" x14ac:dyDescent="0.2">
      <c r="A72" s="68"/>
      <c r="B72" s="137" t="s">
        <v>412</v>
      </c>
      <c r="C72" s="139" t="s">
        <v>413</v>
      </c>
      <c r="D72" s="127" t="s">
        <v>127</v>
      </c>
      <c r="E72" s="145">
        <v>356</v>
      </c>
      <c r="F72" s="128" t="s">
        <v>18</v>
      </c>
      <c r="G72" s="128" t="s">
        <v>379</v>
      </c>
      <c r="H72" s="128" t="s">
        <v>102</v>
      </c>
      <c r="I72" s="129">
        <v>0</v>
      </c>
      <c r="J72" s="143">
        <v>0.33333333333333331</v>
      </c>
      <c r="K72" s="131">
        <v>0</v>
      </c>
      <c r="M72" s="99"/>
    </row>
    <row r="73" spans="1:13" ht="14.25" hidden="1" customHeight="1" x14ac:dyDescent="0.2">
      <c r="A73" s="68"/>
      <c r="C73" s="11"/>
      <c r="D73" s="11"/>
      <c r="E73" s="11"/>
      <c r="J73" s="14"/>
      <c r="K73" s="124"/>
      <c r="M73" s="99"/>
    </row>
    <row r="74" spans="1:13" ht="14.25" customHeight="1" x14ac:dyDescent="0.2">
      <c r="A74" s="68"/>
      <c r="B74" s="6" t="s">
        <v>152</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414</v>
      </c>
      <c r="D76" s="16" t="s">
        <v>154</v>
      </c>
      <c r="E76" s="16" t="s">
        <v>155</v>
      </c>
      <c r="F76" s="18" t="s">
        <v>415</v>
      </c>
      <c r="M76" s="99"/>
    </row>
    <row r="77" spans="1:13" ht="26.25" customHeight="1" x14ac:dyDescent="0.2">
      <c r="A77" s="68"/>
      <c r="C77" s="28" t="s">
        <v>416</v>
      </c>
      <c r="D77" s="102">
        <f>I12</f>
        <v>1</v>
      </c>
      <c r="E77" s="102">
        <f t="shared" ref="E77:E82" si="0">1/6</f>
        <v>0.16666666666666666</v>
      </c>
      <c r="F77" s="103">
        <f>E77*D77</f>
        <v>0.16666666666666666</v>
      </c>
      <c r="M77" s="99"/>
    </row>
    <row r="78" spans="1:13" ht="26.25" customHeight="1" x14ac:dyDescent="0.2">
      <c r="A78" s="68"/>
      <c r="C78" s="28" t="s">
        <v>417</v>
      </c>
      <c r="D78" s="102">
        <f>I13</f>
        <v>0</v>
      </c>
      <c r="E78" s="102">
        <f t="shared" si="0"/>
        <v>0.16666666666666666</v>
      </c>
      <c r="F78" s="103">
        <f t="shared" ref="F78:F82" si="1">E78*D78</f>
        <v>0</v>
      </c>
      <c r="M78" s="99"/>
    </row>
    <row r="79" spans="1:13" ht="31.5" x14ac:dyDescent="0.2">
      <c r="A79" s="68"/>
      <c r="C79" s="28" t="s">
        <v>418</v>
      </c>
      <c r="D79" s="102">
        <f>SUM(I14:I16)</f>
        <v>0.22220000000000001</v>
      </c>
      <c r="E79" s="102">
        <f t="shared" si="0"/>
        <v>0.16666666666666666</v>
      </c>
      <c r="F79" s="103">
        <f t="shared" si="1"/>
        <v>3.7033333333333335E-2</v>
      </c>
      <c r="M79" s="99"/>
    </row>
    <row r="80" spans="1:13" ht="26.25" customHeight="1" x14ac:dyDescent="0.2">
      <c r="A80" s="68"/>
      <c r="C80" s="28" t="s">
        <v>419</v>
      </c>
      <c r="D80" s="102">
        <f>I17</f>
        <v>0</v>
      </c>
      <c r="E80" s="102">
        <f t="shared" si="0"/>
        <v>0.16666666666666666</v>
      </c>
      <c r="F80" s="103">
        <f t="shared" si="1"/>
        <v>0</v>
      </c>
      <c r="M80" s="99"/>
    </row>
    <row r="81" spans="1:13" ht="26.25" customHeight="1" x14ac:dyDescent="0.2">
      <c r="A81" s="68"/>
      <c r="C81" s="28" t="s">
        <v>420</v>
      </c>
      <c r="D81" s="102">
        <f>SUM(I18:I22)</f>
        <v>1</v>
      </c>
      <c r="E81" s="102">
        <f t="shared" si="0"/>
        <v>0.16666666666666666</v>
      </c>
      <c r="F81" s="103">
        <f t="shared" si="1"/>
        <v>0.16666666666666666</v>
      </c>
      <c r="M81" s="99"/>
    </row>
    <row r="82" spans="1:13" ht="26.25" customHeight="1" thickBot="1" x14ac:dyDescent="0.25">
      <c r="A82" s="68"/>
      <c r="C82" s="19" t="s">
        <v>421</v>
      </c>
      <c r="D82" s="10">
        <f>SUM(I23:I33)</f>
        <v>1.0000000000000002</v>
      </c>
      <c r="E82" s="102">
        <f t="shared" si="0"/>
        <v>0.16666666666666666</v>
      </c>
      <c r="F82" s="103">
        <f t="shared" si="1"/>
        <v>0.16666666666666669</v>
      </c>
      <c r="M82" s="99"/>
    </row>
    <row r="83" spans="1:13" ht="26.25" customHeight="1" thickBot="1" x14ac:dyDescent="0.25">
      <c r="A83" s="68"/>
      <c r="C83" s="221" t="s">
        <v>161</v>
      </c>
      <c r="D83" s="228"/>
      <c r="E83" s="229"/>
      <c r="F83" s="25">
        <f>SUM(F77:F82)</f>
        <v>0.53703333333333325</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422</v>
      </c>
      <c r="D87" s="72" t="s">
        <v>154</v>
      </c>
      <c r="E87" s="72" t="s">
        <v>155</v>
      </c>
      <c r="F87" s="73" t="s">
        <v>423</v>
      </c>
      <c r="M87" s="99"/>
    </row>
    <row r="88" spans="1:13" ht="36.75" customHeight="1" x14ac:dyDescent="0.2">
      <c r="A88" s="68"/>
      <c r="C88" s="28" t="s">
        <v>424</v>
      </c>
      <c r="D88" s="102">
        <f>SUM(I34:I39)</f>
        <v>1</v>
      </c>
      <c r="E88" s="102">
        <f>1/3</f>
        <v>0.33333333333333331</v>
      </c>
      <c r="F88" s="103">
        <f t="shared" ref="F88:F90" si="2">E88*D88</f>
        <v>0.33333333333333331</v>
      </c>
      <c r="M88" s="99"/>
    </row>
    <row r="89" spans="1:13" ht="33.75" customHeight="1" x14ac:dyDescent="0.2">
      <c r="A89" s="68"/>
      <c r="C89" s="28" t="s">
        <v>425</v>
      </c>
      <c r="D89" s="102">
        <f>SUM(I40:I43)</f>
        <v>0</v>
      </c>
      <c r="E89" s="102">
        <f t="shared" ref="E89:E90" si="3">1/3</f>
        <v>0.33333333333333331</v>
      </c>
      <c r="F89" s="103">
        <f t="shared" si="2"/>
        <v>0</v>
      </c>
      <c r="M89" s="99"/>
    </row>
    <row r="90" spans="1:13" ht="36.75" customHeight="1" thickBot="1" x14ac:dyDescent="0.25">
      <c r="A90" s="68"/>
      <c r="C90" s="28" t="s">
        <v>426</v>
      </c>
      <c r="D90" s="102">
        <f>SUM(I44:I54)</f>
        <v>0</v>
      </c>
      <c r="E90" s="102">
        <f t="shared" si="3"/>
        <v>0.33333333333333331</v>
      </c>
      <c r="F90" s="103">
        <f t="shared" si="2"/>
        <v>0</v>
      </c>
      <c r="M90" s="99"/>
    </row>
    <row r="91" spans="1:13" ht="27" customHeight="1" thickBot="1" x14ac:dyDescent="0.25">
      <c r="A91" s="68"/>
      <c r="C91" s="215" t="s">
        <v>161</v>
      </c>
      <c r="D91" s="228"/>
      <c r="E91" s="229"/>
      <c r="F91" s="31">
        <f>SUM(F88:F90)</f>
        <v>0.33333333333333331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427</v>
      </c>
      <c r="D95" s="111" t="s">
        <v>154</v>
      </c>
      <c r="E95" s="111" t="s">
        <v>155</v>
      </c>
      <c r="F95" s="112" t="s">
        <v>428</v>
      </c>
      <c r="M95" s="99"/>
    </row>
    <row r="96" spans="1:13" ht="27" customHeight="1" x14ac:dyDescent="0.2">
      <c r="A96" s="68"/>
      <c r="C96" s="113" t="s">
        <v>429</v>
      </c>
      <c r="D96" s="102">
        <f>SUM(I55:I61)</f>
        <v>1</v>
      </c>
      <c r="E96" s="102">
        <f>1/3</f>
        <v>0.33333333333333331</v>
      </c>
      <c r="F96" s="114">
        <f t="shared" ref="F96:F97" si="4">E96*D96</f>
        <v>0.33333333333333331</v>
      </c>
      <c r="M96" s="99"/>
    </row>
    <row r="97" spans="1:13" ht="37.5" customHeight="1" x14ac:dyDescent="0.2">
      <c r="A97" s="68"/>
      <c r="C97" s="115" t="s">
        <v>430</v>
      </c>
      <c r="D97" s="102">
        <f>SUM(I62:I66)</f>
        <v>0.5</v>
      </c>
      <c r="E97" s="102">
        <f t="shared" ref="E97:E98" si="5">1/3</f>
        <v>0.33333333333333331</v>
      </c>
      <c r="F97" s="114">
        <f t="shared" si="4"/>
        <v>0.16666666666666666</v>
      </c>
      <c r="M97" s="99"/>
    </row>
    <row r="98" spans="1:13" ht="37.5" customHeight="1" thickBot="1" x14ac:dyDescent="0.25">
      <c r="A98" s="68"/>
      <c r="C98" s="116" t="s">
        <v>431</v>
      </c>
      <c r="D98" s="117">
        <f>SUM(I67:I72)</f>
        <v>0</v>
      </c>
      <c r="E98" s="118">
        <f t="shared" si="5"/>
        <v>0.33333333333333331</v>
      </c>
      <c r="F98" s="119">
        <f>E98*D98</f>
        <v>0</v>
      </c>
      <c r="M98" s="99"/>
    </row>
    <row r="99" spans="1:13" ht="27" customHeight="1" thickBot="1" x14ac:dyDescent="0.25">
      <c r="A99" s="68"/>
      <c r="C99" s="230" t="s">
        <v>161</v>
      </c>
      <c r="D99" s="231"/>
      <c r="E99" s="232"/>
      <c r="F99" s="109">
        <f>SUM(F96:F98)</f>
        <v>0.5</v>
      </c>
      <c r="M99" s="99"/>
    </row>
    <row r="100" spans="1:13" ht="14.25" customHeight="1" thickBot="1" x14ac:dyDescent="0.25">
      <c r="A100" s="68"/>
      <c r="M100" s="99"/>
    </row>
    <row r="101" spans="1:13" ht="29.25" customHeight="1" thickBot="1" x14ac:dyDescent="0.25">
      <c r="A101" s="68"/>
      <c r="C101" s="212" t="s">
        <v>167</v>
      </c>
      <c r="D101" s="228"/>
      <c r="E101" s="229"/>
      <c r="F101" s="76">
        <f>(F83*(1/3))+(F91*(1/3)+(F99*(1/3)))</f>
        <v>0.45678888888888886</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432</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553</v>
      </c>
      <c r="D111" s="82"/>
      <c r="E111" s="82"/>
      <c r="F111" s="82"/>
      <c r="G111" s="82"/>
      <c r="H111" s="82"/>
      <c r="I111" s="82"/>
      <c r="J111" s="88"/>
      <c r="M111" s="99"/>
    </row>
    <row r="112" spans="1:13" ht="14.25" customHeight="1" x14ac:dyDescent="0.2">
      <c r="A112" s="68"/>
      <c r="C112" s="100" t="s">
        <v>40</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1xZ5GHd8nMb+jLQcHqsxA+NS7DGdhMpcXwgqHqRm3i+8O4jbGxfxnBVPKv01Bxa9d1CCMbGowMvRxVF9JrShRA==" saltValue="skmfddK+j0tZN67UY1FX7g=="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78" zoomScaleNormal="100" zoomScaleSheetLayoutView="100" workbookViewId="0">
      <selection activeCell="G64" sqref="G64"/>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3"/>
      <c r="B1" s="189"/>
      <c r="C1" s="189"/>
      <c r="D1" s="189"/>
      <c r="E1" s="189"/>
      <c r="F1" s="189"/>
      <c r="G1" s="189"/>
      <c r="H1" s="189"/>
      <c r="I1" s="189"/>
      <c r="J1" s="189"/>
      <c r="K1" s="189"/>
      <c r="L1" s="189"/>
      <c r="M1" s="190"/>
    </row>
    <row r="2" spans="1:13" ht="16.899999999999999" customHeight="1" x14ac:dyDescent="0.3">
      <c r="A2" s="186" t="s">
        <v>0</v>
      </c>
      <c r="B2" s="187"/>
      <c r="C2" s="187"/>
      <c r="D2" s="187"/>
      <c r="E2" s="187"/>
      <c r="F2" s="187"/>
      <c r="G2" s="187"/>
      <c r="H2" s="187"/>
      <c r="I2" s="187"/>
      <c r="J2" s="187"/>
      <c r="K2" s="187"/>
      <c r="L2" s="187"/>
      <c r="M2" s="191"/>
    </row>
    <row r="3" spans="1:13" ht="16.899999999999999" customHeight="1" x14ac:dyDescent="0.3">
      <c r="A3" s="186" t="s">
        <v>1</v>
      </c>
      <c r="B3" s="187"/>
      <c r="C3" s="187"/>
      <c r="D3" s="187"/>
      <c r="E3" s="187"/>
      <c r="F3" s="187"/>
      <c r="G3" s="187"/>
      <c r="H3" s="187"/>
      <c r="I3" s="187"/>
      <c r="J3" s="187"/>
      <c r="K3" s="187"/>
      <c r="L3" s="187"/>
      <c r="M3" s="191"/>
    </row>
    <row r="4" spans="1:13" ht="16.899999999999999" customHeight="1" x14ac:dyDescent="0.3">
      <c r="A4" s="186" t="s">
        <v>2</v>
      </c>
      <c r="B4" s="187"/>
      <c r="C4" s="187"/>
      <c r="D4" s="187"/>
      <c r="E4" s="187"/>
      <c r="F4" s="187"/>
      <c r="G4" s="187"/>
      <c r="H4" s="187"/>
      <c r="I4" s="187"/>
      <c r="J4" s="187"/>
      <c r="K4" s="187"/>
      <c r="L4" s="187"/>
      <c r="M4" s="191"/>
    </row>
    <row r="5" spans="1:13" ht="16.899999999999999" customHeight="1" x14ac:dyDescent="0.3">
      <c r="A5" s="186">
        <v>2025</v>
      </c>
      <c r="B5" s="187"/>
      <c r="C5" s="187"/>
      <c r="D5" s="187"/>
      <c r="E5" s="187"/>
      <c r="F5" s="187"/>
      <c r="G5" s="187"/>
      <c r="H5" s="187"/>
      <c r="I5" s="187"/>
      <c r="J5" s="187"/>
      <c r="K5" s="187"/>
      <c r="L5" s="187"/>
      <c r="M5" s="191"/>
    </row>
    <row r="6" spans="1:13" ht="14.25" customHeight="1" x14ac:dyDescent="0.25">
      <c r="A6" s="194"/>
      <c r="B6" s="195"/>
      <c r="C6" s="195"/>
      <c r="D6" s="195"/>
      <c r="E6" s="195"/>
      <c r="F6" s="195"/>
      <c r="G6" s="195"/>
      <c r="H6" s="195"/>
      <c r="I6" s="195"/>
      <c r="J6" s="195"/>
      <c r="K6" s="195"/>
      <c r="L6" s="195"/>
      <c r="M6" s="196"/>
    </row>
    <row r="7" spans="1:13" ht="14.25" customHeight="1" x14ac:dyDescent="0.25">
      <c r="A7" s="174" t="s">
        <v>21</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7.25" customHeight="1" thickBot="1" x14ac:dyDescent="0.3">
      <c r="A9" s="218" t="s">
        <v>433</v>
      </c>
      <c r="B9" s="219"/>
      <c r="C9" s="219"/>
      <c r="D9" s="219"/>
      <c r="E9" s="219"/>
      <c r="F9" s="219"/>
      <c r="G9" s="219"/>
      <c r="H9" s="219"/>
      <c r="I9" s="219"/>
      <c r="J9" s="219"/>
      <c r="K9" s="219"/>
      <c r="L9" s="219"/>
      <c r="M9" s="220"/>
    </row>
    <row r="10" spans="1:13" ht="14.25" hidden="1" customHeight="1" x14ac:dyDescent="0.25">
      <c r="A10" s="40"/>
      <c r="B10" s="77"/>
      <c r="M10" s="37"/>
    </row>
    <row r="11" spans="1:13" ht="14.25" hidden="1" customHeight="1" x14ac:dyDescent="0.25">
      <c r="A11" s="40"/>
      <c r="B11" s="8" t="s">
        <v>88</v>
      </c>
      <c r="C11" s="9" t="s">
        <v>89</v>
      </c>
      <c r="D11" s="8" t="s">
        <v>90</v>
      </c>
      <c r="E11" s="146" t="s">
        <v>91</v>
      </c>
      <c r="F11" s="9" t="s">
        <v>92</v>
      </c>
      <c r="G11" s="9" t="s">
        <v>93</v>
      </c>
      <c r="H11" s="9" t="s">
        <v>289</v>
      </c>
      <c r="I11" s="9" t="s">
        <v>290</v>
      </c>
      <c r="J11" s="9" t="s">
        <v>155</v>
      </c>
      <c r="K11" s="9" t="s">
        <v>434</v>
      </c>
      <c r="M11" s="37"/>
    </row>
    <row r="12" spans="1:13" ht="14.25" hidden="1" customHeight="1" x14ac:dyDescent="0.25">
      <c r="A12" s="40"/>
      <c r="B12" s="142" t="s">
        <v>435</v>
      </c>
      <c r="C12" s="126" t="s">
        <v>436</v>
      </c>
      <c r="D12" s="126" t="s">
        <v>88</v>
      </c>
      <c r="E12" s="145">
        <v>177</v>
      </c>
      <c r="F12" s="128" t="s">
        <v>21</v>
      </c>
      <c r="G12" s="128" t="s">
        <v>84</v>
      </c>
      <c r="H12" s="128" t="s">
        <v>102</v>
      </c>
      <c r="I12" s="131">
        <v>0</v>
      </c>
      <c r="J12" s="121">
        <v>0.25</v>
      </c>
      <c r="K12" s="164">
        <v>0</v>
      </c>
      <c r="M12" s="37"/>
    </row>
    <row r="13" spans="1:13" ht="14.25" hidden="1" customHeight="1" x14ac:dyDescent="0.25">
      <c r="A13" s="40"/>
      <c r="B13" s="137" t="s">
        <v>437</v>
      </c>
      <c r="C13" s="126" t="s">
        <v>438</v>
      </c>
      <c r="D13" s="127" t="s">
        <v>127</v>
      </c>
      <c r="E13" s="145">
        <v>385</v>
      </c>
      <c r="F13" s="128" t="s">
        <v>21</v>
      </c>
      <c r="G13" s="128" t="s">
        <v>84</v>
      </c>
      <c r="H13" s="128" t="s">
        <v>102</v>
      </c>
      <c r="I13" s="131">
        <v>0.25</v>
      </c>
      <c r="J13" s="143">
        <v>0.25</v>
      </c>
      <c r="K13" s="129">
        <v>6.25E-2</v>
      </c>
      <c r="M13" s="37"/>
    </row>
    <row r="14" spans="1:13" ht="14.25" hidden="1" customHeight="1" x14ac:dyDescent="0.25">
      <c r="A14" s="40"/>
      <c r="B14" s="137" t="s">
        <v>439</v>
      </c>
      <c r="C14" s="126" t="s">
        <v>440</v>
      </c>
      <c r="D14" s="127" t="s">
        <v>127</v>
      </c>
      <c r="E14" s="145">
        <v>387</v>
      </c>
      <c r="F14" s="128" t="s">
        <v>21</v>
      </c>
      <c r="G14" s="128" t="s">
        <v>84</v>
      </c>
      <c r="H14" s="128" t="s">
        <v>102</v>
      </c>
      <c r="I14" s="129">
        <v>0.25</v>
      </c>
      <c r="J14" s="143">
        <v>0.25</v>
      </c>
      <c r="K14" s="129">
        <v>6.25E-2</v>
      </c>
      <c r="M14" s="37"/>
    </row>
    <row r="15" spans="1:13" ht="14.25" hidden="1" customHeight="1" x14ac:dyDescent="0.25">
      <c r="A15" s="40"/>
      <c r="B15" s="137" t="s">
        <v>441</v>
      </c>
      <c r="C15" s="126" t="s">
        <v>442</v>
      </c>
      <c r="D15" s="127"/>
      <c r="E15" s="145">
        <v>389</v>
      </c>
      <c r="F15" s="128" t="s">
        <v>21</v>
      </c>
      <c r="G15" s="128" t="s">
        <v>84</v>
      </c>
      <c r="H15" s="128" t="s">
        <v>102</v>
      </c>
      <c r="I15" s="129" t="s">
        <v>115</v>
      </c>
      <c r="J15" s="143">
        <v>0.25</v>
      </c>
      <c r="K15" s="129" t="s">
        <v>115</v>
      </c>
      <c r="M15" s="37"/>
    </row>
    <row r="16" spans="1:13" ht="14.25" hidden="1" customHeight="1" x14ac:dyDescent="0.25">
      <c r="A16" s="40"/>
      <c r="B16" s="137" t="s">
        <v>443</v>
      </c>
      <c r="C16" s="126" t="s">
        <v>444</v>
      </c>
      <c r="D16" s="127"/>
      <c r="E16" s="145">
        <v>391</v>
      </c>
      <c r="F16" s="128" t="s">
        <v>21</v>
      </c>
      <c r="G16" s="128" t="s">
        <v>84</v>
      </c>
      <c r="H16" s="128" t="s">
        <v>102</v>
      </c>
      <c r="I16" s="129" t="s">
        <v>115</v>
      </c>
      <c r="J16" s="143">
        <v>0.25</v>
      </c>
      <c r="K16" s="129" t="s">
        <v>115</v>
      </c>
      <c r="M16" s="37"/>
    </row>
    <row r="17" spans="1:13" ht="14.25" hidden="1" customHeight="1" x14ac:dyDescent="0.25">
      <c r="A17" s="40"/>
      <c r="B17" s="137" t="s">
        <v>445</v>
      </c>
      <c r="C17" s="126" t="s">
        <v>446</v>
      </c>
      <c r="D17" s="127" t="s">
        <v>127</v>
      </c>
      <c r="E17" s="145">
        <v>393</v>
      </c>
      <c r="F17" s="128" t="s">
        <v>21</v>
      </c>
      <c r="G17" s="128" t="s">
        <v>84</v>
      </c>
      <c r="H17" s="128" t="s">
        <v>102</v>
      </c>
      <c r="I17" s="129">
        <v>0.5</v>
      </c>
      <c r="J17" s="143">
        <v>0.25</v>
      </c>
      <c r="K17" s="129">
        <v>0.125</v>
      </c>
      <c r="M17" s="37"/>
    </row>
    <row r="18" spans="1:13" ht="14.25" hidden="1" customHeight="1" x14ac:dyDescent="0.25">
      <c r="A18" s="40"/>
      <c r="B18" s="137" t="s">
        <v>447</v>
      </c>
      <c r="C18" s="126" t="s">
        <v>448</v>
      </c>
      <c r="D18" s="127"/>
      <c r="E18" s="145">
        <v>395</v>
      </c>
      <c r="F18" s="128" t="s">
        <v>21</v>
      </c>
      <c r="G18" s="128" t="s">
        <v>84</v>
      </c>
      <c r="H18" s="128" t="s">
        <v>102</v>
      </c>
      <c r="I18" s="129" t="s">
        <v>115</v>
      </c>
      <c r="J18" s="143">
        <v>0.25</v>
      </c>
      <c r="K18" s="129" t="s">
        <v>115</v>
      </c>
      <c r="M18" s="37"/>
    </row>
    <row r="19" spans="1:13" ht="14.25" hidden="1" customHeight="1" x14ac:dyDescent="0.25">
      <c r="A19" s="40"/>
      <c r="B19" s="137" t="s">
        <v>449</v>
      </c>
      <c r="C19" s="126" t="s">
        <v>450</v>
      </c>
      <c r="D19" s="127"/>
      <c r="E19" s="145">
        <v>397</v>
      </c>
      <c r="F19" s="128" t="s">
        <v>21</v>
      </c>
      <c r="G19" s="128" t="s">
        <v>84</v>
      </c>
      <c r="H19" s="128" t="s">
        <v>102</v>
      </c>
      <c r="I19" s="129" t="s">
        <v>115</v>
      </c>
      <c r="J19" s="143">
        <v>0.25</v>
      </c>
      <c r="K19" s="129" t="s">
        <v>115</v>
      </c>
      <c r="M19" s="37"/>
    </row>
    <row r="20" spans="1:13" ht="14.25" hidden="1" customHeight="1" x14ac:dyDescent="0.25">
      <c r="A20" s="40"/>
      <c r="B20" s="137" t="s">
        <v>451</v>
      </c>
      <c r="C20" s="126" t="s">
        <v>452</v>
      </c>
      <c r="D20" s="127" t="s">
        <v>127</v>
      </c>
      <c r="E20" s="145">
        <v>399</v>
      </c>
      <c r="F20" s="128" t="s">
        <v>21</v>
      </c>
      <c r="G20" s="128" t="s">
        <v>84</v>
      </c>
      <c r="H20" s="128" t="s">
        <v>102</v>
      </c>
      <c r="I20" s="129">
        <v>0.1</v>
      </c>
      <c r="J20" s="143">
        <v>0.25</v>
      </c>
      <c r="K20" s="129">
        <v>2.5000000000000001E-2</v>
      </c>
      <c r="M20" s="37"/>
    </row>
    <row r="21" spans="1:13" ht="14.25" hidden="1" customHeight="1" x14ac:dyDescent="0.25">
      <c r="A21" s="40"/>
      <c r="B21" s="137" t="s">
        <v>453</v>
      </c>
      <c r="C21" s="126" t="s">
        <v>454</v>
      </c>
      <c r="D21" s="127"/>
      <c r="E21" s="145">
        <v>401</v>
      </c>
      <c r="F21" s="128" t="s">
        <v>21</v>
      </c>
      <c r="G21" s="128" t="s">
        <v>84</v>
      </c>
      <c r="H21" s="128" t="s">
        <v>102</v>
      </c>
      <c r="I21" s="129" t="s">
        <v>115</v>
      </c>
      <c r="J21" s="143">
        <v>0.25</v>
      </c>
      <c r="K21" s="129" t="s">
        <v>115</v>
      </c>
      <c r="M21" s="37"/>
    </row>
    <row r="22" spans="1:13" ht="14.25" hidden="1" customHeight="1" x14ac:dyDescent="0.25">
      <c r="A22" s="40"/>
      <c r="B22" s="137" t="s">
        <v>455</v>
      </c>
      <c r="C22" s="126" t="s">
        <v>456</v>
      </c>
      <c r="D22" s="127"/>
      <c r="E22" s="145">
        <v>403</v>
      </c>
      <c r="F22" s="128" t="s">
        <v>21</v>
      </c>
      <c r="G22" s="128" t="s">
        <v>84</v>
      </c>
      <c r="H22" s="128" t="s">
        <v>102</v>
      </c>
      <c r="I22" s="129" t="s">
        <v>115</v>
      </c>
      <c r="J22" s="143">
        <v>0.25</v>
      </c>
      <c r="K22" s="129" t="s">
        <v>115</v>
      </c>
      <c r="M22" s="37"/>
    </row>
    <row r="23" spans="1:13" ht="14.25" hidden="1" customHeight="1" x14ac:dyDescent="0.25">
      <c r="A23" s="40"/>
      <c r="B23" s="137" t="s">
        <v>457</v>
      </c>
      <c r="C23" s="126" t="s">
        <v>458</v>
      </c>
      <c r="D23" s="127"/>
      <c r="E23" s="145">
        <v>405</v>
      </c>
      <c r="F23" s="128" t="s">
        <v>21</v>
      </c>
      <c r="G23" s="128" t="s">
        <v>84</v>
      </c>
      <c r="H23" s="128" t="s">
        <v>102</v>
      </c>
      <c r="I23" s="129" t="s">
        <v>115</v>
      </c>
      <c r="J23" s="143">
        <v>0.25</v>
      </c>
      <c r="K23" s="129" t="s">
        <v>115</v>
      </c>
      <c r="M23" s="37"/>
    </row>
    <row r="24" spans="1:13" ht="14.25" hidden="1" customHeight="1" x14ac:dyDescent="0.25">
      <c r="A24" s="40"/>
      <c r="B24" s="137" t="s">
        <v>459</v>
      </c>
      <c r="C24" s="126" t="s">
        <v>460</v>
      </c>
      <c r="D24" s="127"/>
      <c r="E24" s="145">
        <v>407</v>
      </c>
      <c r="F24" s="128" t="s">
        <v>21</v>
      </c>
      <c r="G24" s="128" t="s">
        <v>84</v>
      </c>
      <c r="H24" s="128" t="s">
        <v>102</v>
      </c>
      <c r="I24" s="129" t="s">
        <v>115</v>
      </c>
      <c r="J24" s="143">
        <v>0.25</v>
      </c>
      <c r="K24" s="129" t="s">
        <v>115</v>
      </c>
      <c r="M24" s="37"/>
    </row>
    <row r="25" spans="1:13" ht="14.25" hidden="1" customHeight="1" x14ac:dyDescent="0.25">
      <c r="A25" s="40"/>
      <c r="B25" s="137" t="s">
        <v>461</v>
      </c>
      <c r="C25" s="126" t="s">
        <v>462</v>
      </c>
      <c r="D25" s="127" t="s">
        <v>127</v>
      </c>
      <c r="E25" s="145">
        <v>409</v>
      </c>
      <c r="F25" s="128" t="s">
        <v>21</v>
      </c>
      <c r="G25" s="128" t="s">
        <v>84</v>
      </c>
      <c r="H25" s="128" t="s">
        <v>102</v>
      </c>
      <c r="I25" s="129">
        <v>0.1</v>
      </c>
      <c r="J25" s="143">
        <v>0.25</v>
      </c>
      <c r="K25" s="129">
        <v>2.5000000000000001E-2</v>
      </c>
      <c r="M25" s="37"/>
    </row>
    <row r="26" spans="1:13" ht="14.25" hidden="1" customHeight="1" x14ac:dyDescent="0.25">
      <c r="A26" s="40"/>
      <c r="B26" s="137" t="s">
        <v>463</v>
      </c>
      <c r="C26" s="126" t="s">
        <v>464</v>
      </c>
      <c r="D26" s="127" t="s">
        <v>127</v>
      </c>
      <c r="E26" s="145">
        <v>411</v>
      </c>
      <c r="F26" s="128" t="s">
        <v>21</v>
      </c>
      <c r="G26" s="128" t="s">
        <v>84</v>
      </c>
      <c r="H26" s="128" t="s">
        <v>102</v>
      </c>
      <c r="I26" s="129">
        <v>0.1</v>
      </c>
      <c r="J26" s="143">
        <v>0.25</v>
      </c>
      <c r="K26" s="129">
        <v>2.5000000000000001E-2</v>
      </c>
      <c r="M26" s="37"/>
    </row>
    <row r="27" spans="1:13" ht="14.25" hidden="1" customHeight="1" x14ac:dyDescent="0.25">
      <c r="A27" s="40"/>
      <c r="B27" s="137" t="s">
        <v>465</v>
      </c>
      <c r="C27" s="126" t="s">
        <v>466</v>
      </c>
      <c r="D27" s="127" t="s">
        <v>127</v>
      </c>
      <c r="E27" s="145">
        <v>413</v>
      </c>
      <c r="F27" s="128" t="s">
        <v>21</v>
      </c>
      <c r="G27" s="128" t="s">
        <v>84</v>
      </c>
      <c r="H27" s="128" t="s">
        <v>102</v>
      </c>
      <c r="I27" s="129">
        <v>0.1</v>
      </c>
      <c r="J27" s="143">
        <v>0.25</v>
      </c>
      <c r="K27" s="129">
        <v>2.5000000000000001E-2</v>
      </c>
      <c r="M27" s="37"/>
    </row>
    <row r="28" spans="1:13" ht="14.25" hidden="1" customHeight="1" x14ac:dyDescent="0.25">
      <c r="A28" s="40"/>
      <c r="B28" s="137" t="s">
        <v>467</v>
      </c>
      <c r="C28" s="126" t="s">
        <v>468</v>
      </c>
      <c r="D28" s="127" t="s">
        <v>127</v>
      </c>
      <c r="E28" s="145">
        <v>414</v>
      </c>
      <c r="F28" s="128" t="s">
        <v>21</v>
      </c>
      <c r="G28" s="128" t="s">
        <v>84</v>
      </c>
      <c r="H28" s="128" t="s">
        <v>102</v>
      </c>
      <c r="I28" s="129">
        <v>0.1</v>
      </c>
      <c r="J28" s="143">
        <v>0.25</v>
      </c>
      <c r="K28" s="129">
        <v>2.5000000000000001E-2</v>
      </c>
      <c r="M28" s="37"/>
    </row>
    <row r="29" spans="1:13" ht="14.25" hidden="1" customHeight="1" x14ac:dyDescent="0.25">
      <c r="A29" s="40"/>
      <c r="B29" s="137" t="s">
        <v>469</v>
      </c>
      <c r="C29" s="126" t="s">
        <v>470</v>
      </c>
      <c r="D29" s="127"/>
      <c r="E29" s="145">
        <v>416</v>
      </c>
      <c r="F29" s="128" t="s">
        <v>21</v>
      </c>
      <c r="G29" s="128" t="s">
        <v>84</v>
      </c>
      <c r="H29" s="128" t="s">
        <v>102</v>
      </c>
      <c r="I29" s="129">
        <v>0</v>
      </c>
      <c r="J29" s="143">
        <v>0.25</v>
      </c>
      <c r="K29" s="129">
        <v>0</v>
      </c>
      <c r="M29" s="37"/>
    </row>
    <row r="30" spans="1:13" ht="14.25" hidden="1" customHeight="1" x14ac:dyDescent="0.25">
      <c r="A30" s="40"/>
      <c r="B30" s="137" t="s">
        <v>471</v>
      </c>
      <c r="C30" s="126" t="s">
        <v>472</v>
      </c>
      <c r="D30" s="127"/>
      <c r="E30" s="145">
        <v>417</v>
      </c>
      <c r="F30" s="128" t="s">
        <v>21</v>
      </c>
      <c r="G30" s="128" t="s">
        <v>84</v>
      </c>
      <c r="H30" s="128" t="s">
        <v>102</v>
      </c>
      <c r="I30" s="129" t="s">
        <v>115</v>
      </c>
      <c r="J30" s="143">
        <v>0.25</v>
      </c>
      <c r="K30" s="129" t="s">
        <v>115</v>
      </c>
      <c r="M30" s="37"/>
    </row>
    <row r="31" spans="1:13" ht="14.25" hidden="1" customHeight="1" x14ac:dyDescent="0.25">
      <c r="A31" s="40"/>
      <c r="B31" s="137" t="s">
        <v>473</v>
      </c>
      <c r="C31" s="126" t="s">
        <v>474</v>
      </c>
      <c r="D31" s="127"/>
      <c r="E31" s="145">
        <v>418</v>
      </c>
      <c r="F31" s="128" t="s">
        <v>21</v>
      </c>
      <c r="G31" s="128" t="s">
        <v>84</v>
      </c>
      <c r="H31" s="128" t="s">
        <v>102</v>
      </c>
      <c r="I31" s="129" t="s">
        <v>115</v>
      </c>
      <c r="J31" s="143">
        <v>0.25</v>
      </c>
      <c r="K31" s="129" t="s">
        <v>115</v>
      </c>
      <c r="M31" s="37"/>
    </row>
    <row r="32" spans="1:13" ht="14.25" hidden="1" customHeight="1" x14ac:dyDescent="0.25">
      <c r="A32" s="40"/>
      <c r="B32" s="137" t="s">
        <v>475</v>
      </c>
      <c r="C32" s="126" t="s">
        <v>476</v>
      </c>
      <c r="D32" s="127"/>
      <c r="E32" s="145">
        <v>419</v>
      </c>
      <c r="F32" s="128" t="s">
        <v>21</v>
      </c>
      <c r="G32" s="128" t="s">
        <v>84</v>
      </c>
      <c r="H32" s="128" t="s">
        <v>102</v>
      </c>
      <c r="I32" s="129" t="s">
        <v>115</v>
      </c>
      <c r="J32" s="143">
        <v>0.25</v>
      </c>
      <c r="K32" s="129" t="s">
        <v>115</v>
      </c>
      <c r="M32" s="37"/>
    </row>
    <row r="33" spans="1:13" ht="14.25" hidden="1" customHeight="1" x14ac:dyDescent="0.25">
      <c r="A33" s="40"/>
      <c r="B33" s="137" t="s">
        <v>477</v>
      </c>
      <c r="C33" s="126" t="s">
        <v>478</v>
      </c>
      <c r="D33" s="127" t="s">
        <v>127</v>
      </c>
      <c r="E33" s="145">
        <v>420</v>
      </c>
      <c r="F33" s="128" t="s">
        <v>21</v>
      </c>
      <c r="G33" s="128" t="s">
        <v>84</v>
      </c>
      <c r="H33" s="128" t="s">
        <v>102</v>
      </c>
      <c r="I33" s="129">
        <v>0.33333333333333343</v>
      </c>
      <c r="J33" s="143">
        <v>0.25</v>
      </c>
      <c r="K33" s="129">
        <v>8.3333333333333343E-2</v>
      </c>
      <c r="M33" s="37"/>
    </row>
    <row r="34" spans="1:13" ht="14.25" hidden="1" customHeight="1" x14ac:dyDescent="0.25">
      <c r="A34" s="40"/>
      <c r="B34" s="137" t="s">
        <v>479</v>
      </c>
      <c r="C34" s="126" t="s">
        <v>480</v>
      </c>
      <c r="D34" s="127"/>
      <c r="E34" s="145">
        <v>421</v>
      </c>
      <c r="F34" s="128" t="s">
        <v>21</v>
      </c>
      <c r="G34" s="128" t="s">
        <v>84</v>
      </c>
      <c r="H34" s="128" t="s">
        <v>102</v>
      </c>
      <c r="I34" s="129" t="s">
        <v>115</v>
      </c>
      <c r="J34" s="143">
        <v>0.25</v>
      </c>
      <c r="K34" s="129" t="s">
        <v>115</v>
      </c>
      <c r="M34" s="37"/>
    </row>
    <row r="35" spans="1:13" ht="14.25" hidden="1" customHeight="1" x14ac:dyDescent="0.25">
      <c r="A35" s="40"/>
      <c r="B35" s="137" t="s">
        <v>481</v>
      </c>
      <c r="C35" s="126" t="s">
        <v>482</v>
      </c>
      <c r="D35" s="127"/>
      <c r="E35" s="145">
        <v>422</v>
      </c>
      <c r="F35" s="128" t="s">
        <v>21</v>
      </c>
      <c r="G35" s="128" t="s">
        <v>84</v>
      </c>
      <c r="H35" s="128" t="s">
        <v>102</v>
      </c>
      <c r="I35" s="129" t="s">
        <v>115</v>
      </c>
      <c r="J35" s="143">
        <v>0.25</v>
      </c>
      <c r="K35" s="129" t="s">
        <v>115</v>
      </c>
      <c r="M35" s="37"/>
    </row>
    <row r="36" spans="1:13" ht="14.25" hidden="1" customHeight="1" x14ac:dyDescent="0.25">
      <c r="A36" s="40"/>
      <c r="B36" s="137" t="s">
        <v>483</v>
      </c>
      <c r="C36" s="126" t="s">
        <v>484</v>
      </c>
      <c r="D36" s="127"/>
      <c r="E36" s="145">
        <v>424</v>
      </c>
      <c r="F36" s="128" t="s">
        <v>21</v>
      </c>
      <c r="G36" s="128" t="s">
        <v>84</v>
      </c>
      <c r="H36" s="128" t="s">
        <v>102</v>
      </c>
      <c r="I36" s="129" t="s">
        <v>115</v>
      </c>
      <c r="J36" s="143">
        <v>0.25</v>
      </c>
      <c r="K36" s="129" t="s">
        <v>115</v>
      </c>
      <c r="M36" s="37"/>
    </row>
    <row r="37" spans="1:13" ht="14.25" hidden="1" customHeight="1" x14ac:dyDescent="0.25">
      <c r="A37" s="40"/>
      <c r="B37" s="137" t="s">
        <v>485</v>
      </c>
      <c r="C37" s="126" t="s">
        <v>486</v>
      </c>
      <c r="D37" s="127"/>
      <c r="E37" s="145">
        <v>425</v>
      </c>
      <c r="F37" s="128" t="s">
        <v>21</v>
      </c>
      <c r="G37" s="128" t="s">
        <v>85</v>
      </c>
      <c r="H37" s="128" t="s">
        <v>102</v>
      </c>
      <c r="I37" s="131">
        <v>0</v>
      </c>
      <c r="J37" s="121">
        <v>0.25</v>
      </c>
      <c r="K37" s="129">
        <v>0</v>
      </c>
      <c r="M37" s="37"/>
    </row>
    <row r="38" spans="1:13" ht="14.25" hidden="1" customHeight="1" x14ac:dyDescent="0.25">
      <c r="A38" s="40"/>
      <c r="B38" s="137" t="s">
        <v>487</v>
      </c>
      <c r="C38" s="126" t="s">
        <v>488</v>
      </c>
      <c r="D38" s="127"/>
      <c r="E38" s="145">
        <v>427</v>
      </c>
      <c r="F38" s="128" t="s">
        <v>21</v>
      </c>
      <c r="G38" s="128" t="s">
        <v>85</v>
      </c>
      <c r="H38" s="128" t="s">
        <v>102</v>
      </c>
      <c r="I38" s="129">
        <v>0</v>
      </c>
      <c r="J38" s="121">
        <v>0.25</v>
      </c>
      <c r="K38" s="129">
        <v>0</v>
      </c>
      <c r="M38" s="37"/>
    </row>
    <row r="39" spans="1:13" ht="14.25" hidden="1" customHeight="1" x14ac:dyDescent="0.25">
      <c r="A39" s="40"/>
      <c r="B39" s="137" t="s">
        <v>489</v>
      </c>
      <c r="C39" s="126" t="s">
        <v>490</v>
      </c>
      <c r="D39" s="127"/>
      <c r="E39" s="145">
        <v>428</v>
      </c>
      <c r="F39" s="128" t="s">
        <v>21</v>
      </c>
      <c r="G39" s="128" t="s">
        <v>85</v>
      </c>
      <c r="H39" s="128" t="s">
        <v>102</v>
      </c>
      <c r="I39" s="129">
        <v>0</v>
      </c>
      <c r="J39" s="121">
        <v>0.25</v>
      </c>
      <c r="K39" s="129">
        <v>0</v>
      </c>
      <c r="M39" s="37"/>
    </row>
    <row r="40" spans="1:13" ht="14.25" hidden="1" customHeight="1" x14ac:dyDescent="0.25">
      <c r="A40" s="40"/>
      <c r="B40" s="137" t="s">
        <v>491</v>
      </c>
      <c r="C40" s="126" t="s">
        <v>492</v>
      </c>
      <c r="D40" s="127" t="s">
        <v>127</v>
      </c>
      <c r="E40" s="165">
        <v>429</v>
      </c>
      <c r="F40" s="128" t="s">
        <v>21</v>
      </c>
      <c r="G40" s="128" t="s">
        <v>85</v>
      </c>
      <c r="H40" s="128" t="s">
        <v>102</v>
      </c>
      <c r="I40" s="129"/>
      <c r="J40" s="121">
        <v>0.25</v>
      </c>
      <c r="K40" s="129"/>
      <c r="M40" s="37"/>
    </row>
    <row r="41" spans="1:13" ht="14.25" hidden="1" customHeight="1" x14ac:dyDescent="0.25">
      <c r="A41" s="40"/>
      <c r="B41" s="137" t="s">
        <v>493</v>
      </c>
      <c r="C41" s="126" t="s">
        <v>494</v>
      </c>
      <c r="D41" s="127"/>
      <c r="E41" s="147">
        <v>429</v>
      </c>
      <c r="F41" s="128" t="s">
        <v>21</v>
      </c>
      <c r="G41" s="128" t="s">
        <v>85</v>
      </c>
      <c r="H41" s="128" t="s">
        <v>102</v>
      </c>
      <c r="I41" s="129" t="s">
        <v>115</v>
      </c>
      <c r="J41" s="150">
        <v>0.25</v>
      </c>
      <c r="K41" s="166" t="s">
        <v>115</v>
      </c>
      <c r="M41" s="37"/>
    </row>
    <row r="42" spans="1:13" ht="14.25" hidden="1" customHeight="1" x14ac:dyDescent="0.25">
      <c r="A42" s="40"/>
      <c r="B42" s="137" t="s">
        <v>495</v>
      </c>
      <c r="C42" s="126" t="s">
        <v>496</v>
      </c>
      <c r="D42" s="127"/>
      <c r="E42" s="148">
        <v>431</v>
      </c>
      <c r="F42" s="128" t="s">
        <v>21</v>
      </c>
      <c r="G42" s="128" t="s">
        <v>85</v>
      </c>
      <c r="H42" s="128" t="s">
        <v>102</v>
      </c>
      <c r="I42" s="129" t="s">
        <v>115</v>
      </c>
      <c r="J42" s="167">
        <v>0.25</v>
      </c>
      <c r="K42" s="129" t="s">
        <v>115</v>
      </c>
      <c r="M42" s="37"/>
    </row>
    <row r="43" spans="1:13" ht="14.25" hidden="1" customHeight="1" x14ac:dyDescent="0.25">
      <c r="A43" s="40"/>
      <c r="B43" s="137" t="s">
        <v>497</v>
      </c>
      <c r="C43" s="126" t="s">
        <v>498</v>
      </c>
      <c r="D43" s="127"/>
      <c r="E43" s="145">
        <v>433</v>
      </c>
      <c r="F43" s="128" t="s">
        <v>21</v>
      </c>
      <c r="G43" s="128" t="s">
        <v>85</v>
      </c>
      <c r="H43" s="128" t="s">
        <v>102</v>
      </c>
      <c r="I43" s="129" t="s">
        <v>115</v>
      </c>
      <c r="J43" s="121">
        <v>0.25</v>
      </c>
      <c r="K43" s="129" t="s">
        <v>115</v>
      </c>
      <c r="M43" s="37"/>
    </row>
    <row r="44" spans="1:13" ht="14.25" hidden="1" customHeight="1" x14ac:dyDescent="0.25">
      <c r="A44" s="40"/>
      <c r="B44" s="137" t="s">
        <v>499</v>
      </c>
      <c r="C44" s="126" t="s">
        <v>500</v>
      </c>
      <c r="D44" s="127"/>
      <c r="E44" s="145">
        <v>435</v>
      </c>
      <c r="F44" s="128" t="s">
        <v>21</v>
      </c>
      <c r="G44" s="128" t="s">
        <v>85</v>
      </c>
      <c r="H44" s="128" t="s">
        <v>102</v>
      </c>
      <c r="I44" s="129" t="s">
        <v>115</v>
      </c>
      <c r="J44" s="121">
        <v>0.25</v>
      </c>
      <c r="K44" s="129" t="s">
        <v>115</v>
      </c>
      <c r="M44" s="37"/>
    </row>
    <row r="45" spans="1:13" ht="14.25" hidden="1" customHeight="1" x14ac:dyDescent="0.25">
      <c r="A45" s="40"/>
      <c r="B45" s="137" t="s">
        <v>501</v>
      </c>
      <c r="C45" s="126" t="s">
        <v>502</v>
      </c>
      <c r="D45" s="127" t="s">
        <v>127</v>
      </c>
      <c r="E45" s="145">
        <v>437</v>
      </c>
      <c r="F45" s="128" t="s">
        <v>21</v>
      </c>
      <c r="G45" s="128" t="s">
        <v>85</v>
      </c>
      <c r="H45" s="128" t="s">
        <v>102</v>
      </c>
      <c r="I45" s="129">
        <v>8.3333333333333343E-2</v>
      </c>
      <c r="J45" s="121">
        <v>0.25</v>
      </c>
      <c r="K45" s="129">
        <v>2.0833333333333339E-2</v>
      </c>
      <c r="M45" s="37"/>
    </row>
    <row r="46" spans="1:13" ht="14.25" hidden="1" customHeight="1" x14ac:dyDescent="0.25">
      <c r="A46" s="40"/>
      <c r="B46" s="137" t="s">
        <v>503</v>
      </c>
      <c r="C46" s="126" t="s">
        <v>504</v>
      </c>
      <c r="D46" s="127" t="s">
        <v>127</v>
      </c>
      <c r="E46" s="145">
        <v>439</v>
      </c>
      <c r="F46" s="128" t="s">
        <v>21</v>
      </c>
      <c r="G46" s="128" t="s">
        <v>85</v>
      </c>
      <c r="H46" s="128" t="s">
        <v>102</v>
      </c>
      <c r="I46" s="129">
        <v>8.3333333333333343E-2</v>
      </c>
      <c r="J46" s="121">
        <v>0.25</v>
      </c>
      <c r="K46" s="129">
        <v>2.0833333333333339E-2</v>
      </c>
      <c r="M46" s="37"/>
    </row>
    <row r="47" spans="1:13" ht="14.25" hidden="1" customHeight="1" x14ac:dyDescent="0.25">
      <c r="A47" s="40"/>
      <c r="B47" s="137" t="s">
        <v>505</v>
      </c>
      <c r="C47" s="126" t="s">
        <v>506</v>
      </c>
      <c r="D47" s="127"/>
      <c r="E47" s="145">
        <v>441</v>
      </c>
      <c r="F47" s="128" t="s">
        <v>21</v>
      </c>
      <c r="G47" s="128" t="s">
        <v>85</v>
      </c>
      <c r="H47" s="128" t="s">
        <v>102</v>
      </c>
      <c r="I47" s="129" t="s">
        <v>115</v>
      </c>
      <c r="J47" s="121">
        <v>0.25</v>
      </c>
      <c r="K47" s="129" t="s">
        <v>115</v>
      </c>
      <c r="M47" s="37"/>
    </row>
    <row r="48" spans="1:13" ht="14.25" hidden="1" customHeight="1" x14ac:dyDescent="0.25">
      <c r="A48" s="40"/>
      <c r="B48" s="137" t="s">
        <v>507</v>
      </c>
      <c r="C48" s="126" t="s">
        <v>508</v>
      </c>
      <c r="D48" s="127"/>
      <c r="E48" s="145">
        <v>443</v>
      </c>
      <c r="F48" s="128" t="s">
        <v>21</v>
      </c>
      <c r="G48" s="128" t="s">
        <v>85</v>
      </c>
      <c r="H48" s="128" t="s">
        <v>102</v>
      </c>
      <c r="I48" s="129" t="s">
        <v>115</v>
      </c>
      <c r="J48" s="121">
        <v>0.25</v>
      </c>
      <c r="K48" s="129" t="s">
        <v>115</v>
      </c>
      <c r="M48" s="37"/>
    </row>
    <row r="49" spans="1:13" ht="14.25" hidden="1" customHeight="1" x14ac:dyDescent="0.25">
      <c r="A49" s="40"/>
      <c r="B49" s="137" t="s">
        <v>509</v>
      </c>
      <c r="C49" s="126" t="s">
        <v>510</v>
      </c>
      <c r="D49" s="127"/>
      <c r="E49" s="145">
        <v>445</v>
      </c>
      <c r="F49" s="128" t="s">
        <v>21</v>
      </c>
      <c r="G49" s="128" t="s">
        <v>85</v>
      </c>
      <c r="H49" s="128" t="s">
        <v>102</v>
      </c>
      <c r="I49" s="129" t="s">
        <v>115</v>
      </c>
      <c r="J49" s="121">
        <v>0.25</v>
      </c>
      <c r="K49" s="129" t="s">
        <v>115</v>
      </c>
      <c r="M49" s="37"/>
    </row>
    <row r="50" spans="1:13" ht="14.25" hidden="1" customHeight="1" x14ac:dyDescent="0.25">
      <c r="A50" s="40"/>
      <c r="B50" s="137" t="s">
        <v>511</v>
      </c>
      <c r="C50" s="126" t="s">
        <v>512</v>
      </c>
      <c r="D50" s="127"/>
      <c r="E50" s="145">
        <v>447</v>
      </c>
      <c r="F50" s="128" t="s">
        <v>21</v>
      </c>
      <c r="G50" s="128" t="s">
        <v>85</v>
      </c>
      <c r="H50" s="128" t="s">
        <v>102</v>
      </c>
      <c r="I50" s="129" t="s">
        <v>115</v>
      </c>
      <c r="J50" s="121">
        <v>0.25</v>
      </c>
      <c r="K50" s="129" t="s">
        <v>115</v>
      </c>
      <c r="M50" s="37"/>
    </row>
    <row r="51" spans="1:13" ht="14.25" hidden="1" customHeight="1" x14ac:dyDescent="0.25">
      <c r="A51" s="40"/>
      <c r="B51" s="137" t="s">
        <v>513</v>
      </c>
      <c r="C51" s="126" t="s">
        <v>514</v>
      </c>
      <c r="D51" s="127"/>
      <c r="E51" s="145">
        <v>449</v>
      </c>
      <c r="F51" s="128" t="s">
        <v>21</v>
      </c>
      <c r="G51" s="128" t="s">
        <v>85</v>
      </c>
      <c r="H51" s="128" t="s">
        <v>102</v>
      </c>
      <c r="I51" s="129" t="s">
        <v>115</v>
      </c>
      <c r="J51" s="121">
        <v>0.25</v>
      </c>
      <c r="K51" s="129" t="s">
        <v>115</v>
      </c>
      <c r="M51" s="37"/>
    </row>
    <row r="52" spans="1:13" ht="14.25" hidden="1" customHeight="1" x14ac:dyDescent="0.25">
      <c r="A52" s="40"/>
      <c r="B52" s="137" t="s">
        <v>515</v>
      </c>
      <c r="C52" s="126" t="s">
        <v>516</v>
      </c>
      <c r="D52" s="127" t="s">
        <v>127</v>
      </c>
      <c r="E52" s="145">
        <v>451</v>
      </c>
      <c r="F52" s="128" t="s">
        <v>21</v>
      </c>
      <c r="G52" s="128" t="s">
        <v>85</v>
      </c>
      <c r="H52" s="128" t="s">
        <v>102</v>
      </c>
      <c r="I52" s="129">
        <v>8.3333333333333343E-2</v>
      </c>
      <c r="J52" s="121">
        <v>0.25</v>
      </c>
      <c r="K52" s="129">
        <v>2.0833333333333339E-2</v>
      </c>
      <c r="M52" s="37"/>
    </row>
    <row r="53" spans="1:13" ht="14.25" hidden="1" customHeight="1" x14ac:dyDescent="0.25">
      <c r="A53" s="40"/>
      <c r="B53" s="137" t="s">
        <v>517</v>
      </c>
      <c r="C53" s="126" t="s">
        <v>518</v>
      </c>
      <c r="D53" s="127"/>
      <c r="E53" s="145">
        <v>453</v>
      </c>
      <c r="F53" s="128" t="s">
        <v>21</v>
      </c>
      <c r="G53" s="128" t="s">
        <v>85</v>
      </c>
      <c r="H53" s="128" t="s">
        <v>102</v>
      </c>
      <c r="I53" s="129" t="s">
        <v>115</v>
      </c>
      <c r="J53" s="121">
        <v>0.25</v>
      </c>
      <c r="K53" s="129" t="s">
        <v>115</v>
      </c>
      <c r="M53" s="37"/>
    </row>
    <row r="54" spans="1:13" ht="14.25" hidden="1" customHeight="1" x14ac:dyDescent="0.25">
      <c r="A54" s="40"/>
      <c r="B54" s="137" t="s">
        <v>519</v>
      </c>
      <c r="C54" s="126" t="s">
        <v>520</v>
      </c>
      <c r="D54" s="127"/>
      <c r="E54" s="145">
        <v>455</v>
      </c>
      <c r="F54" s="128" t="s">
        <v>21</v>
      </c>
      <c r="G54" s="128" t="s">
        <v>85</v>
      </c>
      <c r="H54" s="128" t="s">
        <v>102</v>
      </c>
      <c r="I54" s="129" t="s">
        <v>115</v>
      </c>
      <c r="J54" s="121">
        <v>0.25</v>
      </c>
      <c r="K54" s="129" t="s">
        <v>115</v>
      </c>
      <c r="M54" s="37"/>
    </row>
    <row r="55" spans="1:13" ht="14.25" hidden="1" customHeight="1" x14ac:dyDescent="0.25">
      <c r="A55" s="40"/>
      <c r="B55" s="137" t="s">
        <v>521</v>
      </c>
      <c r="C55" s="126" t="s">
        <v>522</v>
      </c>
      <c r="D55" s="127"/>
      <c r="E55" s="145">
        <v>457</v>
      </c>
      <c r="F55" s="128" t="s">
        <v>21</v>
      </c>
      <c r="G55" s="128" t="s">
        <v>85</v>
      </c>
      <c r="H55" s="128" t="s">
        <v>102</v>
      </c>
      <c r="I55" s="129" t="s">
        <v>115</v>
      </c>
      <c r="J55" s="121">
        <v>0.25</v>
      </c>
      <c r="K55" s="129" t="s">
        <v>115</v>
      </c>
      <c r="M55" s="37"/>
    </row>
    <row r="56" spans="1:13" ht="14.25" hidden="1" customHeight="1" x14ac:dyDescent="0.25">
      <c r="A56" s="40"/>
      <c r="B56" s="137" t="s">
        <v>523</v>
      </c>
      <c r="C56" s="126" t="s">
        <v>524</v>
      </c>
      <c r="D56" s="127"/>
      <c r="E56" s="145">
        <v>459</v>
      </c>
      <c r="F56" s="128" t="s">
        <v>21</v>
      </c>
      <c r="G56" s="128" t="s">
        <v>85</v>
      </c>
      <c r="H56" s="128" t="s">
        <v>102</v>
      </c>
      <c r="I56" s="129" t="s">
        <v>115</v>
      </c>
      <c r="J56" s="121">
        <v>0.25</v>
      </c>
      <c r="K56" s="129" t="s">
        <v>115</v>
      </c>
      <c r="M56" s="37"/>
    </row>
    <row r="57" spans="1:13" ht="14.25" hidden="1" customHeight="1" x14ac:dyDescent="0.25">
      <c r="A57" s="40"/>
      <c r="B57" s="137" t="s">
        <v>525</v>
      </c>
      <c r="C57" s="126" t="s">
        <v>526</v>
      </c>
      <c r="D57" s="127" t="s">
        <v>127</v>
      </c>
      <c r="E57" s="145">
        <v>460</v>
      </c>
      <c r="F57" s="128" t="s">
        <v>21</v>
      </c>
      <c r="G57" s="128" t="s">
        <v>85</v>
      </c>
      <c r="H57" s="128" t="s">
        <v>102</v>
      </c>
      <c r="I57" s="129">
        <v>0</v>
      </c>
      <c r="J57" s="121">
        <v>0.25</v>
      </c>
      <c r="K57" s="129">
        <v>0</v>
      </c>
      <c r="M57" s="37"/>
    </row>
    <row r="58" spans="1:13" ht="14.25" hidden="1" customHeight="1" x14ac:dyDescent="0.25">
      <c r="A58" s="40"/>
      <c r="B58" s="137" t="s">
        <v>527</v>
      </c>
      <c r="C58" s="126" t="s">
        <v>528</v>
      </c>
      <c r="D58" s="127"/>
      <c r="E58" s="145">
        <v>461</v>
      </c>
      <c r="F58" s="128" t="s">
        <v>21</v>
      </c>
      <c r="G58" s="128" t="s">
        <v>85</v>
      </c>
      <c r="H58" s="128" t="s">
        <v>102</v>
      </c>
      <c r="I58" s="129" t="s">
        <v>115</v>
      </c>
      <c r="J58" s="121">
        <v>0.25</v>
      </c>
      <c r="K58" s="129" t="s">
        <v>115</v>
      </c>
      <c r="M58" s="37"/>
    </row>
    <row r="59" spans="1:13" ht="14.25" hidden="1" customHeight="1" x14ac:dyDescent="0.25">
      <c r="A59" s="40"/>
      <c r="B59" s="137" t="s">
        <v>529</v>
      </c>
      <c r="C59" s="126" t="s">
        <v>530</v>
      </c>
      <c r="D59" s="127"/>
      <c r="E59" s="145">
        <v>462</v>
      </c>
      <c r="F59" s="128" t="s">
        <v>21</v>
      </c>
      <c r="G59" s="128" t="s">
        <v>85</v>
      </c>
      <c r="H59" s="128" t="s">
        <v>102</v>
      </c>
      <c r="I59" s="129" t="s">
        <v>115</v>
      </c>
      <c r="J59" s="121">
        <v>0.25</v>
      </c>
      <c r="K59" s="129" t="s">
        <v>115</v>
      </c>
      <c r="M59" s="37"/>
    </row>
    <row r="60" spans="1:13" ht="14.25" hidden="1" customHeight="1" x14ac:dyDescent="0.25">
      <c r="A60" s="40"/>
      <c r="B60" s="137" t="s">
        <v>531</v>
      </c>
      <c r="C60" s="126" t="s">
        <v>532</v>
      </c>
      <c r="D60" s="127"/>
      <c r="E60" s="145">
        <v>463</v>
      </c>
      <c r="F60" s="128" t="s">
        <v>21</v>
      </c>
      <c r="G60" s="128" t="s">
        <v>85</v>
      </c>
      <c r="H60" s="128" t="s">
        <v>102</v>
      </c>
      <c r="I60" s="129" t="s">
        <v>115</v>
      </c>
      <c r="J60" s="121">
        <v>0.25</v>
      </c>
      <c r="K60" s="129" t="s">
        <v>115</v>
      </c>
      <c r="M60" s="37"/>
    </row>
    <row r="61" spans="1:13" ht="14.25" hidden="1" customHeight="1" x14ac:dyDescent="0.25">
      <c r="A61" s="40"/>
      <c r="B61" s="137" t="s">
        <v>533</v>
      </c>
      <c r="C61" s="126" t="s">
        <v>534</v>
      </c>
      <c r="D61" s="127"/>
      <c r="E61" s="145">
        <v>464</v>
      </c>
      <c r="F61" s="128" t="s">
        <v>21</v>
      </c>
      <c r="G61" s="128" t="s">
        <v>85</v>
      </c>
      <c r="H61" s="128" t="s">
        <v>102</v>
      </c>
      <c r="I61" s="129" t="s">
        <v>115</v>
      </c>
      <c r="J61" s="121">
        <v>0.25</v>
      </c>
      <c r="K61" s="129" t="s">
        <v>115</v>
      </c>
      <c r="M61" s="37"/>
    </row>
    <row r="62" spans="1:13" ht="14.25" hidden="1" customHeight="1" x14ac:dyDescent="0.25">
      <c r="A62" s="40"/>
      <c r="B62" s="137" t="s">
        <v>535</v>
      </c>
      <c r="C62" s="126" t="s">
        <v>536</v>
      </c>
      <c r="D62" s="127"/>
      <c r="E62" s="145">
        <v>465</v>
      </c>
      <c r="F62" s="128" t="s">
        <v>21</v>
      </c>
      <c r="G62" s="128" t="s">
        <v>85</v>
      </c>
      <c r="H62" s="128" t="s">
        <v>102</v>
      </c>
      <c r="I62" s="129" t="s">
        <v>115</v>
      </c>
      <c r="J62" s="121">
        <v>0.25</v>
      </c>
      <c r="K62" s="129" t="s">
        <v>115</v>
      </c>
      <c r="M62" s="37"/>
    </row>
    <row r="63" spans="1:13" ht="14.25" hidden="1" customHeight="1" x14ac:dyDescent="0.25">
      <c r="A63" s="40"/>
      <c r="B63" s="168" t="s">
        <v>537</v>
      </c>
      <c r="C63" s="126" t="s">
        <v>538</v>
      </c>
      <c r="D63" s="127"/>
      <c r="E63" s="145">
        <v>466</v>
      </c>
      <c r="F63" s="128" t="s">
        <v>21</v>
      </c>
      <c r="G63" s="128" t="s">
        <v>85</v>
      </c>
      <c r="H63" s="128" t="s">
        <v>102</v>
      </c>
      <c r="I63" s="129" t="s">
        <v>115</v>
      </c>
      <c r="J63" s="121">
        <v>0.25</v>
      </c>
      <c r="K63" s="129" t="s">
        <v>115</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152</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539</v>
      </c>
      <c r="D68" s="16" t="s">
        <v>154</v>
      </c>
      <c r="E68" s="16" t="s">
        <v>155</v>
      </c>
      <c r="F68" s="18" t="s">
        <v>540</v>
      </c>
      <c r="M68" s="37"/>
    </row>
    <row r="69" spans="1:13" ht="26.25" customHeight="1" x14ac:dyDescent="0.25">
      <c r="A69" s="40"/>
      <c r="B69" s="34"/>
      <c r="C69" s="28" t="s">
        <v>542</v>
      </c>
      <c r="D69" s="29">
        <f>SUM(I13:I16)</f>
        <v>0.5</v>
      </c>
      <c r="E69" s="29">
        <f t="shared" ref="E69:E71" si="0">1/4</f>
        <v>0.25</v>
      </c>
      <c r="F69" s="30">
        <f t="shared" ref="F69:F71" si="1">E69*D69</f>
        <v>0.125</v>
      </c>
      <c r="M69" s="37"/>
    </row>
    <row r="70" spans="1:13" ht="26.25" customHeight="1" x14ac:dyDescent="0.25">
      <c r="A70" s="40"/>
      <c r="B70" s="34"/>
      <c r="C70" s="28" t="s">
        <v>543</v>
      </c>
      <c r="D70" s="29">
        <f>SUM(I17:I29)</f>
        <v>0.99999999999999989</v>
      </c>
      <c r="E70" s="29">
        <f t="shared" si="0"/>
        <v>0.25</v>
      </c>
      <c r="F70" s="30">
        <f t="shared" si="1"/>
        <v>0.24999999999999997</v>
      </c>
      <c r="M70" s="37"/>
    </row>
    <row r="71" spans="1:13" ht="26.25" customHeight="1" x14ac:dyDescent="0.25">
      <c r="A71" s="40"/>
      <c r="B71" s="34"/>
      <c r="C71" s="28" t="s">
        <v>544</v>
      </c>
      <c r="D71" s="29">
        <f>SUM(I30:I36)</f>
        <v>0.33333333333333343</v>
      </c>
      <c r="E71" s="29">
        <f t="shared" si="0"/>
        <v>0.25</v>
      </c>
      <c r="F71" s="30">
        <f t="shared" si="1"/>
        <v>8.3333333333333356E-2</v>
      </c>
      <c r="M71" s="37"/>
    </row>
    <row r="72" spans="1:13" ht="47.25" customHeight="1" thickBot="1" x14ac:dyDescent="0.3">
      <c r="A72" s="40"/>
      <c r="B72" s="77"/>
      <c r="C72" s="28" t="s">
        <v>541</v>
      </c>
      <c r="D72" s="29">
        <f>I12</f>
        <v>0</v>
      </c>
      <c r="E72" s="29">
        <f>1/4</f>
        <v>0.25</v>
      </c>
      <c r="F72" s="30">
        <f>E72*D72</f>
        <v>0</v>
      </c>
      <c r="M72" s="37"/>
    </row>
    <row r="73" spans="1:13" ht="26.25" customHeight="1" thickBot="1" x14ac:dyDescent="0.3">
      <c r="A73" s="40"/>
      <c r="B73" s="77"/>
      <c r="C73" s="221" t="s">
        <v>161</v>
      </c>
      <c r="D73" s="249"/>
      <c r="E73" s="250"/>
      <c r="F73" s="25">
        <f>SUM(F69:F72)</f>
        <v>0.45833333333333337</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545</v>
      </c>
      <c r="D78" s="72" t="s">
        <v>154</v>
      </c>
      <c r="E78" s="72" t="s">
        <v>155</v>
      </c>
      <c r="F78" s="73" t="s">
        <v>546</v>
      </c>
      <c r="M78" s="37"/>
    </row>
    <row r="79" spans="1:13" ht="31.5" x14ac:dyDescent="0.25">
      <c r="A79" s="40"/>
      <c r="B79" s="34"/>
      <c r="C79" s="28" t="s">
        <v>547</v>
      </c>
      <c r="D79" s="29">
        <f>SUM(I37:I41)</f>
        <v>0</v>
      </c>
      <c r="E79" s="29">
        <f t="shared" ref="E79:E82" si="2">1/4</f>
        <v>0.25</v>
      </c>
      <c r="F79" s="30">
        <f>E79*D79</f>
        <v>0</v>
      </c>
      <c r="M79" s="37"/>
    </row>
    <row r="80" spans="1:13" ht="31.5" x14ac:dyDescent="0.25">
      <c r="A80" s="40"/>
      <c r="B80" s="34"/>
      <c r="C80" s="28" t="s">
        <v>548</v>
      </c>
      <c r="D80" s="29">
        <f>SUM(I42:I55)</f>
        <v>0.25</v>
      </c>
      <c r="E80" s="29">
        <f>1/4</f>
        <v>0.25</v>
      </c>
      <c r="F80" s="30">
        <f>E80*D80</f>
        <v>6.25E-2</v>
      </c>
      <c r="M80" s="37"/>
    </row>
    <row r="81" spans="1:13" ht="31.5" x14ac:dyDescent="0.25">
      <c r="A81" s="40"/>
      <c r="B81" s="34"/>
      <c r="C81" s="28" t="s">
        <v>549</v>
      </c>
      <c r="D81" s="29">
        <f>SUM(I56:I57)</f>
        <v>0</v>
      </c>
      <c r="E81" s="29">
        <f t="shared" si="2"/>
        <v>0.25</v>
      </c>
      <c r="F81" s="30">
        <f t="shared" ref="F81:F82" si="3">E81*D81</f>
        <v>0</v>
      </c>
      <c r="M81" s="37"/>
    </row>
    <row r="82" spans="1:13" ht="48.75" customHeight="1" thickBot="1" x14ac:dyDescent="0.3">
      <c r="A82" s="40"/>
      <c r="B82" s="34"/>
      <c r="C82" s="74" t="s">
        <v>550</v>
      </c>
      <c r="D82" s="75">
        <f>SUM(I58:I63)</f>
        <v>0</v>
      </c>
      <c r="E82" s="29">
        <f t="shared" si="2"/>
        <v>0.25</v>
      </c>
      <c r="F82" s="30">
        <f t="shared" si="3"/>
        <v>0</v>
      </c>
      <c r="M82" s="37"/>
    </row>
    <row r="83" spans="1:13" ht="27.75" customHeight="1" thickBot="1" x14ac:dyDescent="0.3">
      <c r="A83" s="40"/>
      <c r="B83" s="77"/>
      <c r="C83" s="215" t="s">
        <v>161</v>
      </c>
      <c r="D83" s="222"/>
      <c r="E83" s="223"/>
      <c r="F83" s="31">
        <f>SUM(F79:F82)</f>
        <v>6.25E-2</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2" t="s">
        <v>167</v>
      </c>
      <c r="D86" s="222"/>
      <c r="E86" s="223"/>
      <c r="F86" s="76">
        <f>(F73*50%)+(F83*50%)</f>
        <v>0.26041666666666669</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s="12" customFormat="1" ht="14.25" customHeight="1" x14ac:dyDescent="0.2">
      <c r="A96" s="68"/>
      <c r="B96" s="170"/>
      <c r="C96" s="89" t="s">
        <v>551</v>
      </c>
      <c r="D96" s="82"/>
      <c r="E96" s="82"/>
      <c r="F96" s="82"/>
      <c r="G96" s="82"/>
      <c r="H96" s="82"/>
      <c r="I96" s="82"/>
      <c r="J96" s="88"/>
      <c r="M96" s="99"/>
    </row>
    <row r="97" spans="1:13" ht="14.25" customHeight="1" x14ac:dyDescent="0.25">
      <c r="A97" s="40"/>
      <c r="B97" s="77"/>
      <c r="C97" s="100" t="s">
        <v>40</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DLiFHtlM1L1UxJHdAOCGAddpgOLtYtmfjOt6Al5o75rc0n8mzGe0cHF8fXgp6kEpjTtCQJx88NENB2mntjM4oQ==" saltValue="zNLZrsNZbwff1lhgv0vRzw=="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2026-01-21T20:55:21Z</dcterms:modified>
  <cp:category/>
  <cp:contentStatus/>
</cp:coreProperties>
</file>