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G:\.shortcut-targets-by-id\1lmcdvhTHU2CJ5R6QKLqdbhnb713GIv8c\1.1. Plan Estadístico Distrital\1. Formulación PET 2025-2029\4. Documento\ANEXOS\"/>
    </mc:Choice>
  </mc:AlternateContent>
  <xr:revisionPtr revIDLastSave="0" documentId="13_ncr:1_{BC663189-DEBC-45C1-9234-E65E540E98AE}" xr6:coauthVersionLast="47" xr6:coauthVersionMax="47" xr10:uidLastSave="{00000000-0000-0000-0000-000000000000}"/>
  <workbookProtection workbookAlgorithmName="SHA-512" workbookHashValue="546QZQlxyk5puz3zqCeh/ioZ7yvNJaXTmvbKBlhRXVtiySXl82gwlmys8hQ4qkLQzIcqfiGBD+TS+62r9ZlRxQ==" workbookSaltValue="WlrN3EOzFWpBWD4DweMTQA==" workbookSpinCount="100000" lockStructure="1"/>
  <bookViews>
    <workbookView xWindow="-120" yWindow="-120" windowWidth="21840" windowHeight="1302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uso'!$B$11:$K$43</definedName>
    <definedName name="_xlnm.Print_Area" localSheetId="6">'E. Metodología estadística'!$A$1:$M$139</definedName>
    <definedName name="_xlnm.Print_Area" localSheetId="0">ÍNDICE!$A$1:$I$33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F82" i="5" l="1"/>
  <c r="D65" i="7"/>
  <c r="I61" i="7"/>
  <c r="K61" i="7" s="1"/>
  <c r="B61" i="7"/>
  <c r="D113" i="6" l="1"/>
  <c r="D112" i="6"/>
  <c r="D111" i="6"/>
  <c r="D96" i="6"/>
  <c r="K96" i="6"/>
  <c r="H96" i="6"/>
  <c r="G96" i="6"/>
  <c r="F96" i="6"/>
  <c r="E96" i="6"/>
  <c r="C96" i="6"/>
  <c r="D79" i="5" l="1"/>
  <c r="D78" i="5"/>
  <c r="D77" i="5"/>
  <c r="D41" i="4"/>
  <c r="D74" i="7"/>
  <c r="D75" i="7"/>
  <c r="F75" i="7" s="1"/>
  <c r="E75" i="7"/>
  <c r="D77" i="7"/>
  <c r="D121" i="6"/>
  <c r="E30" i="3" l="1"/>
  <c r="E121" i="6"/>
  <c r="F121" i="6" s="1"/>
  <c r="E120" i="6"/>
  <c r="E119" i="6"/>
  <c r="D120" i="6" l="1"/>
  <c r="D76" i="7"/>
  <c r="D67" i="7"/>
  <c r="D66" i="7"/>
  <c r="D119" i="6"/>
  <c r="D104" i="6"/>
  <c r="D105" i="6"/>
  <c r="D103" i="6"/>
  <c r="D102" i="6"/>
  <c r="D101" i="6"/>
  <c r="D100" i="6"/>
  <c r="D81" i="5"/>
  <c r="D80" i="5"/>
  <c r="D76" i="5"/>
  <c r="D71" i="5"/>
  <c r="D70" i="5"/>
  <c r="D69" i="5"/>
  <c r="D43" i="4"/>
  <c r="D44" i="4"/>
  <c r="D49" i="4"/>
  <c r="D51" i="4"/>
  <c r="D50" i="4"/>
  <c r="F44" i="4" l="1"/>
  <c r="D42" i="4"/>
  <c r="F42" i="4" s="1"/>
  <c r="F41" i="4"/>
  <c r="A9" i="3"/>
  <c r="A9" i="2"/>
  <c r="E77" i="7"/>
  <c r="E76" i="7"/>
  <c r="F76" i="7" s="1"/>
  <c r="E74" i="7"/>
  <c r="F74" i="7" s="1"/>
  <c r="E67" i="7"/>
  <c r="E66" i="7"/>
  <c r="F66" i="7" s="1"/>
  <c r="E65" i="7"/>
  <c r="E113" i="6"/>
  <c r="F113" i="6" s="1"/>
  <c r="E112" i="6"/>
  <c r="F112" i="6" s="1"/>
  <c r="E111" i="6"/>
  <c r="F111" i="6" s="1"/>
  <c r="E105" i="6"/>
  <c r="E104" i="6"/>
  <c r="F104" i="6" s="1"/>
  <c r="E103" i="6"/>
  <c r="E102" i="6"/>
  <c r="E101" i="6"/>
  <c r="E100" i="6"/>
  <c r="E81" i="5"/>
  <c r="F81" i="5" s="1"/>
  <c r="E80" i="5"/>
  <c r="F80" i="5" s="1"/>
  <c r="E79" i="5"/>
  <c r="E78" i="5"/>
  <c r="F78" i="5" s="1"/>
  <c r="E77" i="5"/>
  <c r="F77" i="5" s="1"/>
  <c r="E76" i="5"/>
  <c r="E71" i="5"/>
  <c r="F71" i="5" s="1"/>
  <c r="E70" i="5"/>
  <c r="E69" i="5"/>
  <c r="F69" i="5" s="1"/>
  <c r="K63" i="5"/>
  <c r="E51" i="4"/>
  <c r="F51" i="4" s="1"/>
  <c r="E50" i="4"/>
  <c r="E49" i="4"/>
  <c r="F49" i="4" s="1"/>
  <c r="F43" i="4"/>
  <c r="E36" i="3"/>
  <c r="E35" i="3"/>
  <c r="E29" i="3"/>
  <c r="E28" i="3"/>
  <c r="F65" i="7" l="1"/>
  <c r="F67" i="7"/>
  <c r="F77" i="7"/>
  <c r="F120" i="6"/>
  <c r="F101" i="6"/>
  <c r="F102" i="6"/>
  <c r="F105" i="6"/>
  <c r="F114" i="6"/>
  <c r="F29" i="3" s="1"/>
  <c r="G29" i="3" s="1"/>
  <c r="F103" i="6"/>
  <c r="F100" i="6"/>
  <c r="F76" i="5"/>
  <c r="F79" i="5"/>
  <c r="F70" i="5"/>
  <c r="F72" i="5" s="1"/>
  <c r="F21" i="3" s="1"/>
  <c r="G21" i="3" s="1"/>
  <c r="F50" i="4"/>
  <c r="F52" i="4" s="1"/>
  <c r="F45" i="4"/>
  <c r="F119" i="6"/>
  <c r="F122" i="6" s="1"/>
  <c r="F30" i="3" s="1"/>
  <c r="F54" i="4" l="1"/>
  <c r="F68" i="7"/>
  <c r="F78" i="7"/>
  <c r="F36" i="3"/>
  <c r="G36" i="3" s="1"/>
  <c r="G30" i="3"/>
  <c r="F106" i="6"/>
  <c r="F22" i="3"/>
  <c r="G22" i="3" s="1"/>
  <c r="G23" i="3" s="1"/>
  <c r="E19" i="2" s="1"/>
  <c r="F19" i="2" s="1"/>
  <c r="F14" i="3"/>
  <c r="G14" i="3" s="1"/>
  <c r="F15" i="3"/>
  <c r="G15" i="3" s="1"/>
  <c r="G16" i="3" l="1"/>
  <c r="E18" i="2" s="1"/>
  <c r="F18" i="2" s="1"/>
  <c r="F28" i="3"/>
  <c r="G28" i="3" s="1"/>
  <c r="G31" i="3" s="1"/>
  <c r="E20" i="2" s="1"/>
  <c r="F20" i="2" s="1"/>
  <c r="F124" i="6"/>
  <c r="F35" i="3"/>
  <c r="G35" i="3" s="1"/>
  <c r="F81" i="7"/>
  <c r="F84" i="5"/>
  <c r="G37" i="3" l="1"/>
  <c r="E21" i="2" s="1"/>
  <c r="F21" i="2" s="1"/>
  <c r="F2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0823BE2B-34F6-49CB-9451-9EE0292CE815}">
      <text>
        <r>
          <rPr>
            <b/>
            <sz val="9"/>
            <color indexed="81"/>
            <rFont val="Tahoma"/>
            <family val="2"/>
          </rPr>
          <t>DELL:</t>
        </r>
        <r>
          <rPr>
            <sz val="9"/>
            <color indexed="81"/>
            <rFont val="Tahoma"/>
            <family val="2"/>
          </rPr>
          <t xml:space="preserve">
100%
</t>
        </r>
      </text>
    </comment>
    <comment ref="I13" authorId="0" shapeId="0" xr:uid="{7D729F30-88CC-4838-8FBD-41501EA837B7}">
      <text>
        <r>
          <rPr>
            <b/>
            <sz val="9"/>
            <color indexed="81"/>
            <rFont val="Tahoma"/>
            <family val="2"/>
          </rPr>
          <t>DELL:</t>
        </r>
        <r>
          <rPr>
            <sz val="9"/>
            <color indexed="81"/>
            <rFont val="Tahoma"/>
            <family val="2"/>
          </rPr>
          <t xml:space="preserve">
100%
</t>
        </r>
      </text>
    </comment>
    <comment ref="I14" authorId="0" shapeId="0" xr:uid="{FAD77A2E-360E-438B-9F90-10D782C70322}">
      <text>
        <r>
          <rPr>
            <b/>
            <sz val="9"/>
            <color indexed="81"/>
            <rFont val="Tahoma"/>
            <family val="2"/>
          </rPr>
          <t>DELL:</t>
        </r>
        <r>
          <rPr>
            <sz val="9"/>
            <color indexed="81"/>
            <rFont val="Tahoma"/>
            <family val="2"/>
          </rPr>
          <t xml:space="preserve">
25%
</t>
        </r>
      </text>
    </comment>
    <comment ref="I15" authorId="0" shapeId="0" xr:uid="{C326FE45-A9A5-418C-BD5E-FEBC8173A449}">
      <text>
        <r>
          <rPr>
            <b/>
            <sz val="9"/>
            <color indexed="81"/>
            <rFont val="Tahoma"/>
            <family val="2"/>
          </rPr>
          <t>DELL:</t>
        </r>
        <r>
          <rPr>
            <sz val="9"/>
            <color indexed="81"/>
            <rFont val="Tahoma"/>
            <family val="2"/>
          </rPr>
          <t xml:space="preserve">
25%
</t>
        </r>
      </text>
    </comment>
    <comment ref="I17" authorId="0" shapeId="0" xr:uid="{57287DDC-5AD2-4246-B224-ABE1FFA0B178}">
      <text>
        <r>
          <rPr>
            <b/>
            <sz val="9"/>
            <color indexed="81"/>
            <rFont val="Tahoma"/>
            <family val="2"/>
          </rPr>
          <t>DELL:</t>
        </r>
        <r>
          <rPr>
            <sz val="9"/>
            <color indexed="81"/>
            <rFont val="Tahoma"/>
            <family val="2"/>
          </rPr>
          <t xml:space="preserve">
25%
</t>
        </r>
      </text>
    </comment>
    <comment ref="I23" authorId="0" shapeId="0" xr:uid="{8B5B9E32-62F1-4FB7-9635-57C02B264A88}">
      <text>
        <r>
          <rPr>
            <b/>
            <sz val="9"/>
            <color indexed="81"/>
            <rFont val="Tahoma"/>
            <family val="2"/>
          </rPr>
          <t>DELL:</t>
        </r>
        <r>
          <rPr>
            <sz val="9"/>
            <color indexed="81"/>
            <rFont val="Tahoma"/>
            <family val="2"/>
          </rPr>
          <t xml:space="preserve">
0%
</t>
        </r>
      </text>
    </comment>
    <comment ref="I26" authorId="0" shapeId="0" xr:uid="{44BCAA1C-4E41-4F5A-AD74-2C729FBDF1CF}">
      <text>
        <r>
          <rPr>
            <b/>
            <sz val="9"/>
            <color indexed="81"/>
            <rFont val="Tahoma"/>
            <family val="2"/>
          </rPr>
          <t>DELL:</t>
        </r>
        <r>
          <rPr>
            <sz val="9"/>
            <color indexed="81"/>
            <rFont val="Tahoma"/>
            <family val="2"/>
          </rPr>
          <t xml:space="preserve">
33,33%=1/3
</t>
        </r>
      </text>
    </comment>
    <comment ref="I34" authorId="0" shapeId="0" xr:uid="{11522B6E-7817-47A2-97B1-E535226EA21F}">
      <text>
        <r>
          <rPr>
            <b/>
            <sz val="9"/>
            <color indexed="81"/>
            <rFont val="Tahoma"/>
            <family val="2"/>
          </rPr>
          <t>DELL:</t>
        </r>
        <r>
          <rPr>
            <sz val="9"/>
            <color indexed="81"/>
            <rFont val="Tahoma"/>
            <family val="2"/>
          </rPr>
          <t xml:space="preserve">
100%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1DFE440-4810-42AA-8D22-AFE99576F93D}">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9" authorId="0" shapeId="0" xr:uid="{F3EFD2FA-9A73-4482-BE38-D6DCE915897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2" authorId="0" shapeId="0" xr:uid="{069C7D8A-70E3-433B-A2C7-5620BA67F68B}">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FC9942F1-99BF-456F-89B5-293B113D5B8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9" authorId="0" shapeId="0" xr:uid="{1AA92675-ECFD-4A12-949D-557C326DD9F3}">
      <text>
        <r>
          <rPr>
            <b/>
            <sz val="9"/>
            <color indexed="81"/>
            <rFont val="Tahoma"/>
            <family val="2"/>
          </rPr>
          <t>DELL:</t>
        </r>
        <r>
          <rPr>
            <sz val="9"/>
            <color indexed="81"/>
            <rFont val="Tahoma"/>
            <family val="2"/>
          </rPr>
          <t xml:space="preserve">
100%
</t>
        </r>
      </text>
    </comment>
    <comment ref="I33" authorId="0" shapeId="0" xr:uid="{AB0658FE-0DEA-4A65-A50E-8BDF5CA47165}">
      <text>
        <r>
          <rPr>
            <b/>
            <sz val="9"/>
            <color indexed="81"/>
            <rFont val="Tahoma"/>
            <family val="2"/>
          </rPr>
          <t>DELL:</t>
        </r>
        <r>
          <rPr>
            <sz val="9"/>
            <color indexed="81"/>
            <rFont val="Tahoma"/>
            <family val="2"/>
          </rPr>
          <t xml:space="preserve">
50%
</t>
        </r>
      </text>
    </comment>
    <comment ref="I38" authorId="0" shapeId="0" xr:uid="{B7DF899A-E09F-47AA-B178-B94813EA9E5F}">
      <text>
        <r>
          <rPr>
            <b/>
            <sz val="9"/>
            <color indexed="81"/>
            <rFont val="Tahoma"/>
            <family val="2"/>
          </rPr>
          <t>DELL:</t>
        </r>
        <r>
          <rPr>
            <sz val="9"/>
            <color indexed="81"/>
            <rFont val="Tahoma"/>
            <family val="2"/>
          </rPr>
          <t xml:space="preserve">
100%
</t>
        </r>
      </text>
    </comment>
    <comment ref="I42" authorId="0" shapeId="0" xr:uid="{83FA5B4B-A7D7-4682-930F-A3F1E85F0107}">
      <text>
        <r>
          <rPr>
            <b/>
            <sz val="9"/>
            <color indexed="81"/>
            <rFont val="Tahoma"/>
            <family val="2"/>
          </rPr>
          <t>DELL:</t>
        </r>
        <r>
          <rPr>
            <sz val="9"/>
            <color indexed="81"/>
            <rFont val="Tahoma"/>
            <family val="2"/>
          </rPr>
          <t xml:space="preserve">
50%
</t>
        </r>
      </text>
    </comment>
    <comment ref="I43" authorId="0" shapeId="0" xr:uid="{AEDA184F-84B1-4558-8BA4-5AA9434880EE}">
      <text>
        <r>
          <rPr>
            <b/>
            <sz val="9"/>
            <color indexed="81"/>
            <rFont val="Tahoma"/>
            <family val="2"/>
          </rPr>
          <t>DELL:</t>
        </r>
        <r>
          <rPr>
            <sz val="9"/>
            <color indexed="81"/>
            <rFont val="Tahoma"/>
            <family val="2"/>
          </rPr>
          <t xml:space="preserve">
25%
</t>
        </r>
      </text>
    </comment>
    <comment ref="I44" authorId="0" shapeId="0" xr:uid="{31FDC987-1D7B-473C-A68B-0D301399F2A9}">
      <text>
        <r>
          <rPr>
            <b/>
            <sz val="9"/>
            <color indexed="81"/>
            <rFont val="Tahoma"/>
            <family val="2"/>
          </rPr>
          <t>DELL:</t>
        </r>
        <r>
          <rPr>
            <sz val="9"/>
            <color indexed="81"/>
            <rFont val="Tahoma"/>
            <family val="2"/>
          </rPr>
          <t xml:space="preserve">
0%
</t>
        </r>
      </text>
    </comment>
    <comment ref="I45" authorId="0" shapeId="0" xr:uid="{3DCB4ED9-13AA-4B98-8C6C-DD9DCCACD598}">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6" authorId="0" shapeId="0" xr:uid="{24EAEFC0-5259-48D0-852E-C0BC3277CA85}">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7" authorId="0" shapeId="0" xr:uid="{17B55DD9-E490-44D1-8739-4DE1A9A5A27E}">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8" authorId="0" shapeId="0" xr:uid="{A4D9E065-7EED-4AD2-93FD-428EEB96A0DC}">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9" authorId="0" shapeId="0" xr:uid="{208D5E82-6AAC-4494-ADE1-5B9657210D43}">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0" authorId="0" shapeId="0" xr:uid="{BC097004-7D82-4EF3-808B-1C573F678CFE}">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1" authorId="0" shapeId="0" xr:uid="{0DC8E8A5-ACEA-4539-A65C-E2D4E54C2A44}">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2" authorId="0" shapeId="0" xr:uid="{8E70A852-07A4-4AB0-BAE7-5D7D845EBD2F}">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3" authorId="0" shapeId="0" xr:uid="{1B38F642-7BF4-49F8-83B5-840FCC75854B}">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4" authorId="0" shapeId="0" xr:uid="{D0870ABA-A441-4666-83B3-BCE5186C7B3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5" authorId="0" shapeId="0" xr:uid="{0CDD71A9-9657-4EB3-AA9B-C1C8B0488E37}">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6" authorId="0" shapeId="0" xr:uid="{8AC75BB7-BE50-4E74-9B1E-C4EA7B59CEB2}">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7" authorId="0" shapeId="0" xr:uid="{E7C139B2-F376-48A7-932A-8ECE04762C4A}">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8" authorId="0" shapeId="0" xr:uid="{7938B149-F03C-4E81-96B0-A6C1EB70B86D}">
      <text>
        <r>
          <rPr>
            <b/>
            <sz val="9"/>
            <color indexed="81"/>
            <rFont val="Tahoma"/>
            <family val="2"/>
          </rPr>
          <t>DELL:</t>
        </r>
        <r>
          <rPr>
            <sz val="9"/>
            <color indexed="81"/>
            <rFont val="Tahoma"/>
            <family val="2"/>
          </rPr>
          <t xml:space="preserve">
100%
</t>
        </r>
      </text>
    </comment>
    <comment ref="I59" authorId="0" shapeId="0" xr:uid="{68E2388A-3DB2-438D-81E1-D042267236DA}">
      <text>
        <r>
          <rPr>
            <b/>
            <sz val="9"/>
            <color indexed="81"/>
            <rFont val="Tahoma"/>
            <family val="2"/>
          </rPr>
          <t>DELL:</t>
        </r>
        <r>
          <rPr>
            <sz val="9"/>
            <color indexed="81"/>
            <rFont val="Tahoma"/>
            <family val="2"/>
          </rPr>
          <t xml:space="preserve">
75%
</t>
        </r>
      </text>
    </comment>
    <comment ref="I60" authorId="0" shapeId="0" xr:uid="{D2A7DFC0-0EB4-4624-90DD-7F4236BCEF25}">
      <text>
        <r>
          <rPr>
            <b/>
            <sz val="9"/>
            <color indexed="81"/>
            <rFont val="Tahoma"/>
            <family val="2"/>
          </rPr>
          <t>DELL:</t>
        </r>
        <r>
          <rPr>
            <sz val="9"/>
            <color indexed="81"/>
            <rFont val="Tahoma"/>
            <family val="2"/>
          </rPr>
          <t xml:space="preserve">
50%
</t>
        </r>
      </text>
    </comment>
    <comment ref="I61" authorId="0" shapeId="0" xr:uid="{78234FE3-31ED-4B94-8059-0A14DB5715DA}">
      <text>
        <r>
          <rPr>
            <b/>
            <sz val="9"/>
            <color indexed="81"/>
            <rFont val="Tahoma"/>
            <family val="2"/>
          </rPr>
          <t>DELL:</t>
        </r>
        <r>
          <rPr>
            <sz val="9"/>
            <color indexed="81"/>
            <rFont val="Tahoma"/>
            <family val="2"/>
          </rPr>
          <t xml:space="preserve">
25%
</t>
        </r>
      </text>
    </comment>
    <comment ref="I62" authorId="0" shapeId="0" xr:uid="{F318CE1E-1B28-4C7B-8F57-A16CA906460B}">
      <text>
        <r>
          <rPr>
            <b/>
            <sz val="9"/>
            <color indexed="81"/>
            <rFont val="Tahoma"/>
            <family val="2"/>
          </rPr>
          <t>DELL:</t>
        </r>
        <r>
          <rPr>
            <sz val="9"/>
            <color indexed="81"/>
            <rFont val="Tahoma"/>
            <family val="2"/>
          </rPr>
          <t xml:space="preserve">
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3410220-D012-466B-AC37-CA1D266DFF97}">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3" authorId="0" shapeId="0" xr:uid="{46C042A9-1B89-42DE-90B1-3D2BEF4EC328}">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4" authorId="0" shapeId="0" xr:uid="{154E83EB-48F9-4DDD-BBAB-4EE964E45F96}">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5" authorId="0" shapeId="0" xr:uid="{FBCC29FD-3BDB-43D3-8090-748EA454BB2A}">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6" authorId="0" shapeId="0" xr:uid="{8572A574-72C7-407E-8F09-9E04C30502B4}">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7" authorId="0" shapeId="0" xr:uid="{29568B56-B488-44A8-81AE-6D5A866F160C}">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8" authorId="0" shapeId="0" xr:uid="{56761230-D03A-422D-ADD4-E9F8DCC02C87}">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9" authorId="0" shapeId="0" xr:uid="{46E09B71-267C-4E8B-B580-BE4930247EBD}">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0" authorId="0" shapeId="0" xr:uid="{4BFB7D0A-9C42-4BF5-BA3F-90693ACB5BE9}">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1" authorId="0" shapeId="0" xr:uid="{C3F289DB-522B-4058-BC42-08365EE200A8}">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2" authorId="0" shapeId="0" xr:uid="{659B486A-A426-454F-B89C-2158FB7B6961}">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3" authorId="0" shapeId="0" xr:uid="{FC55EB6E-2F90-48D3-8EF5-3CE8DB23C36E}">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24" authorId="0" shapeId="0" xr:uid="{B0542507-C60E-4092-9EF3-74C2CBBE366A}">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5" authorId="0" shapeId="0" xr:uid="{63E1A304-F2FD-4C53-ABB2-94F3B810CDA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6" authorId="0" shapeId="0" xr:uid="{90472A8C-965B-4E59-AF01-572EF8763541}">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7" authorId="0" shapeId="0" xr:uid="{D629241B-AC3C-4EEE-9E31-E4E13ADBC2DB}">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8" authorId="0" shapeId="0" xr:uid="{A88186ED-729E-4045-A03B-F0F7501822FE}">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9" authorId="0" shapeId="0" xr:uid="{5385D415-5CDA-42F8-A08F-B1C7DC912869}">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0" authorId="0" shapeId="0" xr:uid="{71F02E93-0A80-4CDE-A60F-8B59FE9D86A1}">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1" authorId="0" shapeId="0" xr:uid="{321E5E18-160B-4C8D-B959-DA972DE4507F}">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2" authorId="0" shapeId="0" xr:uid="{ECAC2064-59F2-40D5-B912-BF816A86998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3" authorId="0" shapeId="0" xr:uid="{7E2FE28B-59B1-4CD6-B8F6-C75416CFDEB2}">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34" authorId="0" shapeId="0" xr:uid="{79C841BC-BDA5-4B33-B863-979AB3B21659}">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35" authorId="0" shapeId="0" xr:uid="{49AB0A9F-1250-476C-825B-F2D9DFF99119}">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6" authorId="0" shapeId="0" xr:uid="{3CB4FF3E-92BA-47A2-AE52-CA139E0DCD2E}">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7" authorId="0" shapeId="0" xr:uid="{EEFE34D9-51BF-4CBE-A266-D5630A0ECDC7}">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8" authorId="0" shapeId="0" xr:uid="{40510025-96F1-4C9B-86C7-3A66CFD48F41}">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9" authorId="0" shapeId="0" xr:uid="{7D536583-4E85-4F1C-98AB-7157806D9DA6}">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0" authorId="0" shapeId="0" xr:uid="{4C5BB8DB-7AA9-4708-B7A4-C4BF28BA45F8}">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41" authorId="0" shapeId="0" xr:uid="{CA371CB4-EE03-4ED5-ACCA-3A4EFC835AA5}">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44" authorId="0" shapeId="0" xr:uid="{BD4760C4-D122-4C79-9500-43BA73971C54}">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5" authorId="0" shapeId="0" xr:uid="{7F327FDF-2442-487A-AE8A-FB03E19498CE}">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9" authorId="0" shapeId="0" xr:uid="{377ABF52-D02D-4310-B75F-E3ECEDEE791B}">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0" authorId="0" shapeId="0" xr:uid="{89F628F0-5849-453D-B1EE-2853C2E02026}">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2" authorId="0" shapeId="0" xr:uid="{287BDEB0-0FAA-4C56-A7D6-4F6AC33971F1}">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3" authorId="0" shapeId="0" xr:uid="{34F462EF-8174-43E9-804B-87676FE4D11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4" authorId="0" shapeId="0" xr:uid="{034894A2-F320-43FC-A316-980F75796F8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8" authorId="0" shapeId="0" xr:uid="{D4DC0CBF-D813-4B54-9702-D746E21B4CFF}">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6" authorId="0" shapeId="0" xr:uid="{D68A6641-C601-4943-9393-FD06271AC179}">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8" authorId="0" shapeId="0" xr:uid="{22EC3F8B-7C35-45E3-88AB-2030CC666F9A}">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71" authorId="0" shapeId="0" xr:uid="{EE24620E-526D-4C97-AD3B-3E90A49C0E5A}">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D77" authorId="0" shapeId="0" xr:uid="{49C1B0C0-359A-4BC1-B702-7E7F7C16578D}">
      <text>
        <r>
          <rPr>
            <b/>
            <sz val="9"/>
            <color indexed="81"/>
            <rFont val="Tahoma"/>
            <family val="2"/>
          </rPr>
          <t>DELL:</t>
        </r>
        <r>
          <rPr>
            <sz val="9"/>
            <color indexed="81"/>
            <rFont val="Tahoma"/>
            <family val="2"/>
          </rPr>
          <t xml:space="preserve">
Como no tienen proceso de articulación, la respuesta sería no se articulan</t>
        </r>
      </text>
    </comment>
    <comment ref="I79" authorId="0" shapeId="0" xr:uid="{7DE616BA-DCAC-444C-8F12-56E856CFA181}">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6" authorId="0" shapeId="0" xr:uid="{F341035E-E618-4A37-86BA-21D31D00CB3C}">
      <text>
        <r>
          <rPr>
            <b/>
            <sz val="9"/>
            <color indexed="81"/>
            <rFont val="Tahoma"/>
            <family val="2"/>
          </rPr>
          <t>DELL:</t>
        </r>
        <r>
          <rPr>
            <sz val="9"/>
            <color indexed="81"/>
            <rFont val="Tahoma"/>
            <family val="2"/>
          </rPr>
          <t xml:space="preserve">
50%
</t>
        </r>
      </text>
    </comment>
    <comment ref="I95" authorId="0" shapeId="0" xr:uid="{C5161D39-6226-4A03-9335-261AC072885F}">
      <text>
        <r>
          <rPr>
            <b/>
            <sz val="9"/>
            <color indexed="81"/>
            <rFont val="Tahoma"/>
            <family val="2"/>
          </rPr>
          <t>DELL:</t>
        </r>
        <r>
          <rPr>
            <sz val="9"/>
            <color indexed="81"/>
            <rFont val="Tahoma"/>
            <family val="2"/>
          </rPr>
          <t xml:space="preserve">
0%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291B300-1264-4140-A43B-03EDF67BF07B}">
      <text>
        <r>
          <rPr>
            <b/>
            <sz val="9"/>
            <color indexed="81"/>
            <rFont val="Tahoma"/>
            <family val="2"/>
          </rPr>
          <t>DELL:</t>
        </r>
        <r>
          <rPr>
            <sz val="9"/>
            <color indexed="81"/>
            <rFont val="Tahoma"/>
            <family val="2"/>
          </rPr>
          <t xml:space="preserve">
25%
</t>
        </r>
      </text>
    </comment>
    <comment ref="I16" authorId="0" shapeId="0" xr:uid="{895E9030-3BF6-417C-9FF2-61A423B0755C}">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19" authorId="0" shapeId="0" xr:uid="{4496DA6F-BBE1-4443-9EC4-A56A355CD17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0" authorId="0" shapeId="0" xr:uid="{ED0DB4F9-0C76-483F-AFF9-1E968362FC3E}">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3" authorId="0" shapeId="0" xr:uid="{756F7B08-E835-4A3B-B43A-501BA3010772}">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5" authorId="0" shapeId="0" xr:uid="{0FA5E254-CE24-40E4-96CE-F9735D64F51C}">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6" authorId="0" shapeId="0" xr:uid="{050ACE05-29B2-4915-8D2E-A9E817803935}">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9" authorId="0" shapeId="0" xr:uid="{92DEBF8A-7D62-4815-8E74-9F097DB259A5}">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1" authorId="0" shapeId="0" xr:uid="{B923D68D-BC9B-4FB9-B9A0-D231A8CB1295}">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2" authorId="0" shapeId="0" xr:uid="{178F1039-BD34-4DCF-B4E8-BE16AC35D2C7}">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3" authorId="0" shapeId="0" xr:uid="{5581FC89-5F00-42EC-B8EF-03B3E97612FE}">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6" authorId="0" shapeId="0" xr:uid="{7A987D26-2A09-484E-AC1E-02E5EBE5543C}">
      <text>
        <r>
          <rPr>
            <b/>
            <sz val="9"/>
            <color indexed="81"/>
            <rFont val="Tahoma"/>
            <family val="2"/>
          </rPr>
          <t>DELL:</t>
        </r>
        <r>
          <rPr>
            <sz val="9"/>
            <color indexed="81"/>
            <rFont val="Tahoma"/>
            <family val="2"/>
          </rPr>
          <t xml:space="preserve">
33.3333%
Si la respuesta de la 37 es no se realiza difusión(0%) debe evaluarse la 38 en cualquier opción en 0%</t>
        </r>
      </text>
    </comment>
    <comment ref="I40" authorId="0" shapeId="0" xr:uid="{00041418-98B0-46DA-9B30-267255B30485}">
      <text>
        <r>
          <rPr>
            <b/>
            <sz val="9"/>
            <color indexed="81"/>
            <rFont val="Tahoma"/>
            <family val="2"/>
          </rPr>
          <t xml:space="preserve">DELL:
</t>
        </r>
        <r>
          <rPr>
            <sz val="9"/>
            <color indexed="81"/>
            <rFont val="Tahoma"/>
            <family val="2"/>
          </rPr>
          <t xml:space="preserve">la evaluación depende del # opciones seleccionadas
De 1 a 2 25%
De 3 a 5 50%
De 7 a 9 75%
más de 9 100%
cada evaluación debe sumar el total del nivel que corresponda. Ej: si son 4 es el 50% entonces cada opción vale el 12,5%
</t>
        </r>
      </text>
    </comment>
    <comment ref="I42" authorId="0" shapeId="0" xr:uid="{47E89E58-F69F-4848-9041-C69974D26F13}">
      <text>
        <r>
          <rPr>
            <b/>
            <sz val="9"/>
            <color indexed="81"/>
            <rFont val="Tahoma"/>
            <family val="2"/>
          </rPr>
          <t xml:space="preserve">DELL:
</t>
        </r>
        <r>
          <rPr>
            <sz val="9"/>
            <color indexed="81"/>
            <rFont val="Tahoma"/>
            <family val="2"/>
          </rPr>
          <t xml:space="preserve">la evaluación depende del # opciones seleccionadas
De 1 a 2 25%
De 3 a 5 50%
De 7 a 9 75%
más de 9 100%
cada evaluación debe sumar el total del nivel que corresponda. Ej: si son 4 es el 50% entonces cada opción vale el 12,5%
</t>
        </r>
      </text>
    </comment>
    <comment ref="I43" authorId="0" shapeId="0" xr:uid="{54F80E36-AB0F-479D-AC90-B9C95D1351EE}">
      <text>
        <r>
          <rPr>
            <b/>
            <sz val="9"/>
            <color indexed="81"/>
            <rFont val="Tahoma"/>
            <family val="2"/>
          </rPr>
          <t xml:space="preserve">DELL:
</t>
        </r>
        <r>
          <rPr>
            <sz val="9"/>
            <color indexed="81"/>
            <rFont val="Tahoma"/>
            <family val="2"/>
          </rPr>
          <t xml:space="preserve">la evaluación depende del # opciones seleccionadas
De 1 a 2 25%
De 3 a 5 50%
De 7 a 9 75%
más de 9 100%
cada evaluación debe sumar el total del nivel que corresponda. Ej: si son 4 es el 50% entonces cada opción vale el 12,5%
</t>
        </r>
      </text>
    </comment>
    <comment ref="I49" authorId="0" shapeId="0" xr:uid="{1DA96038-77A8-43A8-979C-C60AFAA405D5}">
      <text>
        <r>
          <rPr>
            <b/>
            <sz val="9"/>
            <color indexed="81"/>
            <rFont val="Tahoma"/>
            <family val="2"/>
          </rPr>
          <t xml:space="preserve">DELL:
</t>
        </r>
        <r>
          <rPr>
            <sz val="9"/>
            <color indexed="81"/>
            <rFont val="Tahoma"/>
            <family val="2"/>
          </rPr>
          <t xml:space="preserve">la evaluación depende del # opciones seleccionadas
De 1 a 2 25%
De 3 a 5 50%
De 7 a 9 75%
más de 9 100%
cada evaluación debe sumar el total del nivel que corresponda. Ej: si son 4 es el 50% entonces cada opción vale el 12,5%
</t>
        </r>
      </text>
    </comment>
    <comment ref="I52" authorId="0" shapeId="0" xr:uid="{AB0879F6-ED46-439B-8B45-C9972DF380AF}">
      <text>
        <r>
          <rPr>
            <b/>
            <sz val="9"/>
            <color indexed="81"/>
            <rFont val="Tahoma"/>
            <family val="2"/>
          </rPr>
          <t xml:space="preserve">DELL:
</t>
        </r>
        <r>
          <rPr>
            <sz val="9"/>
            <color indexed="81"/>
            <rFont val="Tahoma"/>
            <family val="2"/>
          </rPr>
          <t xml:space="preserve">la evaluación depende del # opciones seleccionadas
De 1 a 2 25%
De 3 a 5 50%
De 7 a 9 75%
más de 9 100%
cada evaluación debe sumar el total del nivel que corresponda. Ej: si son 4 es el 50% entonces cada opción vale el 12,5%
</t>
        </r>
      </text>
    </comment>
    <comment ref="I54" authorId="0" shapeId="0" xr:uid="{D0CDD393-4FA4-44F4-B78E-02C41EC70FE0}">
      <text>
        <r>
          <rPr>
            <b/>
            <sz val="9"/>
            <color indexed="81"/>
            <rFont val="Tahoma"/>
            <family val="2"/>
          </rPr>
          <t>DELL:</t>
        </r>
        <r>
          <rPr>
            <sz val="9"/>
            <color indexed="81"/>
            <rFont val="Tahoma"/>
            <family val="2"/>
          </rPr>
          <t xml:space="preserve">
0%
</t>
        </r>
      </text>
    </comment>
    <comment ref="I61" authorId="0" shapeId="0" xr:uid="{62A803C3-F6F4-4DB4-A5B4-1FCC4832497C}">
      <text>
        <r>
          <rPr>
            <b/>
            <sz val="9"/>
            <color indexed="81"/>
            <rFont val="Tahoma"/>
            <family val="2"/>
          </rPr>
          <t>DELL:</t>
        </r>
        <r>
          <rPr>
            <sz val="9"/>
            <color indexed="81"/>
            <rFont val="Tahoma"/>
            <family val="2"/>
          </rPr>
          <t xml:space="preserve">
La ponderación de la pregunta depende del número de productos 1) 33.3% 2)66,7 y 3 o más 100%
</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<sst xmlns="http://schemas.openxmlformats.org/spreadsheetml/2006/main" count="1536" uniqueCount="597">
  <si>
    <t>ALCALDÍA DE SANTIAGO DE CALI</t>
  </si>
  <si>
    <t>DEPARTAMENTO ADMINISTRATIVO DE PLANEACIÓN</t>
  </si>
  <si>
    <t>PLAN ESTADÍSTICO DISTRITAL DE SANTIAGO DE CALI</t>
  </si>
  <si>
    <t>ÍNDICE DE CAPACIDAD ESTADÍSTICA DISTRITAL (ICED)  2024</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</si>
  <si>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</si>
  <si>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</si>
  <si>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</si>
  <si>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</si>
  <si>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</si>
  <si>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</si>
  <si>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</si>
  <si>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</si>
  <si>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</si>
  <si>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</si>
  <si>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</si>
  <si>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</si>
  <si>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</si>
  <si>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</si>
  <si>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F.</t>
  </si>
  <si>
    <t>Accesibilidad y uso</t>
  </si>
  <si>
    <t>Resultado de la dimensión Accesibilidad y uso, desagregado por subdimensión y por pregunta</t>
  </si>
  <si>
    <t>Dimensión</t>
  </si>
  <si>
    <t>N°</t>
  </si>
  <si>
    <t>Ponderación</t>
  </si>
  <si>
    <t>Restulado obtenido</t>
  </si>
  <si>
    <t>RI</t>
  </si>
  <si>
    <t>Resultado del Índice</t>
  </si>
  <si>
    <t>Resultado por Dimensiones</t>
  </si>
  <si>
    <t>Subdimensión</t>
  </si>
  <si>
    <t>Resultado obtenido</t>
  </si>
  <si>
    <t>Entorno Institucional</t>
  </si>
  <si>
    <t>Gestión del conocimiento</t>
  </si>
  <si>
    <t>RDI</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</si>
  <si>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</si>
  <si>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</si>
  <si>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</si>
  <si>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</si>
  <si>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</si>
  <si>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</si>
  <si>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</si>
  <si>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</si>
  <si>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</si>
  <si>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</si>
  <si>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</si>
  <si>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</si>
  <si>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</si>
  <si>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</si>
  <si>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</si>
  <si>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</si>
  <si>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</si>
  <si>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</si>
  <si>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</si>
  <si>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</si>
  <si>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</si>
  <si>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</si>
  <si>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Marco Institucional</t>
  </si>
  <si>
    <t>Si</t>
  </si>
  <si>
    <t>Tiene procedimientos relacionadas con la generación, procesamiento, reporte o difusión de información estadística</t>
  </si>
  <si>
    <t>Tiene planes de trabajo con actividades especificas de generación, procesamiento, reporte o difusión de información estadística</t>
  </si>
  <si>
    <t>x</t>
  </si>
  <si>
    <t>Tiene planes de acción con actividades especificas de generación, procesamiento, reporte o difusión de información estadística</t>
  </si>
  <si>
    <t>Tiene programas con actividades especificas de generación, procesamiento, reporte o difusión de información estadística</t>
  </si>
  <si>
    <t>Tiene proyectos con actividades especificas de generación, procesamiento, reporte o difusión de información estadística</t>
  </si>
  <si>
    <t>No incluye estas actividades en las herramientas de planificación</t>
  </si>
  <si>
    <t>Participa activamente actividades de fortalecimiento de competencias estadísticas</t>
  </si>
  <si>
    <t>Participa en comisiones estadísticas</t>
  </si>
  <si>
    <t>Participa en mesas estadísticas</t>
  </si>
  <si>
    <t>Participa en observatorios estadísticos</t>
  </si>
  <si>
    <t>Existe de manera formal un mecanismo de trazabilidad con herramientas o procedimientos para registrar y rastrear cada etapa de producción de la información estadística.</t>
  </si>
  <si>
    <t xml:space="preserve">Ponderación pregunta </t>
  </si>
  <si>
    <t>Funciones relacionadas</t>
  </si>
  <si>
    <t>Procedimientos relacionados</t>
  </si>
  <si>
    <t>Herramientas de planificación procesamiento</t>
  </si>
  <si>
    <t xml:space="preserve">Herramientas de planificación mejoramiento </t>
  </si>
  <si>
    <t>Resultado Subdimensión</t>
  </si>
  <si>
    <t>Subdimensión Gestión del conocimiento</t>
  </si>
  <si>
    <t>Fortalecimiento de competencias estadísticas</t>
  </si>
  <si>
    <t>Participación en instancias de coordinación interinstitucional</t>
  </si>
  <si>
    <t>Trazabilidad y continuidad en los procesos estadísticos</t>
  </si>
  <si>
    <t>Resultado Dimensión</t>
  </si>
  <si>
    <t>13.1</t>
  </si>
  <si>
    <t>Herramientas de procesamiento de datos - Hojas de Cálculo</t>
  </si>
  <si>
    <t>Uso de Herramientas de Gestión y Procesamiento de Datos.</t>
  </si>
  <si>
    <t>13.6</t>
  </si>
  <si>
    <t>Herramientas de procesamiento de datos - Desarrolladas por el organismo</t>
  </si>
  <si>
    <t>13.8</t>
  </si>
  <si>
    <t>Herramientas de procesamiento de datos - Programas de datos geográficos</t>
  </si>
  <si>
    <t>13.9</t>
  </si>
  <si>
    <t>Otras herramientas</t>
  </si>
  <si>
    <t>14.4</t>
  </si>
  <si>
    <t>Utiliza gestores de bases de datos - MySQL</t>
  </si>
  <si>
    <t>15.1</t>
  </si>
  <si>
    <t>Utiliza herramientas de visualización y/o monitoreo de cifras, datos o indicadores</t>
  </si>
  <si>
    <t>17.3</t>
  </si>
  <si>
    <t>las herramientas de procesamiento y visualización de datos con las que cuenta el oganismo son limitadas y causa dificultades en las actividades</t>
  </si>
  <si>
    <t>Recursos Humanos, Tecnológicos y Financieros</t>
  </si>
  <si>
    <t>18.3</t>
  </si>
  <si>
    <t>Existen varios grupos que produzcan, coordinen o centralicen los indicadores o estadísticas relevantes para la toma de decisiones</t>
  </si>
  <si>
    <t>19</t>
  </si>
  <si>
    <t>Personal por etapas del proceso estadístico</t>
  </si>
  <si>
    <t xml:space="preserve">En cada una de las 8  etapas del proceso tiene al menos una persona </t>
  </si>
  <si>
    <t>20.2</t>
  </si>
  <si>
    <t>Considera que el recurso humano para desarrollar las actividades de procesamiento, análisis y difusión de información estadística es limitado pero no dificulta las actividades</t>
  </si>
  <si>
    <t>21.4</t>
  </si>
  <si>
    <t>Del presupuesto ANUAL Hardware: Sistemas de almacenamiento externos (discos duros, sistemas en la nube).</t>
  </si>
  <si>
    <t>21.8</t>
  </si>
  <si>
    <t>Del presupuesto ANUAL Software: Software de visualización de datos (e.g., Tableau, Power BI).</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</si>
  <si>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</si>
  <si>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</si>
  <si>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</si>
  <si>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</si>
  <si>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22.4</t>
  </si>
  <si>
    <t>los recursos financieros asignados para desarrollar las actividades de procesamiento, análisis y difusión de información estadística son Muy limitados para desarrollar las actividades</t>
  </si>
  <si>
    <t>Uso de Herramientas de procesamiento de datos</t>
  </si>
  <si>
    <t>Uso de gestores de bases de datos</t>
  </si>
  <si>
    <t>Uso de herramientas de visualización y/o monitoreo de datos</t>
  </si>
  <si>
    <t>Subdimensión Recursos humanos, tecnológicos y financieros</t>
  </si>
  <si>
    <t>Recurso humano disponible en cada etapa del proceso estadístico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</si>
  <si>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</si>
  <si>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</si>
  <si>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</si>
  <si>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</si>
  <si>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</si>
  <si>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</si>
  <si>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</si>
  <si>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</si>
  <si>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</si>
  <si>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</si>
  <si>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</si>
  <si>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</si>
  <si>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</si>
  <si>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</si>
  <si>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</si>
  <si>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</si>
  <si>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</si>
  <si>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</si>
  <si>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</si>
  <si>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</si>
  <si>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</si>
  <si>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</si>
  <si>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</si>
  <si>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</si>
  <si>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</si>
  <si>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</si>
  <si>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</si>
  <si>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</si>
  <si>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</si>
  <si>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</si>
  <si>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</si>
  <si>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</si>
  <si>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</si>
  <si>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</si>
  <si>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</si>
  <si>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</si>
  <si>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</si>
  <si>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</si>
  <si>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</si>
  <si>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</si>
  <si>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</si>
  <si>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</si>
  <si>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</si>
  <si>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</si>
  <si>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</si>
  <si>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</si>
  <si>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</si>
  <si>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</si>
  <si>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</si>
  <si>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</si>
  <si>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</si>
  <si>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</si>
  <si>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</si>
  <si>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</si>
  <si>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</si>
  <si>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</si>
  <si>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</si>
  <si>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</si>
  <si>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</si>
  <si>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</si>
  <si>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</si>
  <si>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24.3</t>
  </si>
  <si>
    <t>El proceso de producción de información implementa Nomenclaturas y clasificaciones.</t>
  </si>
  <si>
    <t>24.4</t>
  </si>
  <si>
    <t>El proceso de producción de información implementa conceptos estandarizados</t>
  </si>
  <si>
    <t>25.1</t>
  </si>
  <si>
    <t>Deteccion Nececidades: Encuestas</t>
  </si>
  <si>
    <t>X</t>
  </si>
  <si>
    <t>25.2</t>
  </si>
  <si>
    <t>Deteccion Nececidades: Reuniones con expertos en la temática de la operación estadística</t>
  </si>
  <si>
    <t>25.3</t>
  </si>
  <si>
    <t>Deteccion Nececidades: Reuniones de trabajo con partes interesadas especializadas</t>
  </si>
  <si>
    <t>25.4</t>
  </si>
  <si>
    <t>Deteccion Nececidades: Mesas intersectoriales</t>
  </si>
  <si>
    <t>25.5</t>
  </si>
  <si>
    <t>Deteccion Nececidades: Solicitudes directas de información estadística</t>
  </si>
  <si>
    <t>25.6</t>
  </si>
  <si>
    <t>Deteccion Nececidades: Documentos de política pública</t>
  </si>
  <si>
    <t>25.7</t>
  </si>
  <si>
    <t>Deteccion Nececidades: Planes (estratégicos, de acción, o de mejora)</t>
  </si>
  <si>
    <t>25.8</t>
  </si>
  <si>
    <t>Deteccion Nececidades:  Proyectos de inversión</t>
  </si>
  <si>
    <t>25.9</t>
  </si>
  <si>
    <t>Deteccion Nececidades: Consultas de referentes (nacionales o internacionales)</t>
  </si>
  <si>
    <t>No se realiza consolidación de la información</t>
  </si>
  <si>
    <t>No existe un proceso de articulación</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</si>
  <si>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</si>
  <si>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</si>
  <si>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</si>
  <si>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</si>
  <si>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</si>
  <si>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</si>
  <si>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</si>
  <si>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30.4</t>
  </si>
  <si>
    <t>Implementa la Guía para la construcción y análisis de Indicadores de Gestión - Departamento Administrativo de la Función Pública (DAFP)</t>
  </si>
  <si>
    <t>31.2</t>
  </si>
  <si>
    <t>Realiza Analítica descriptiva con modelos estadísticos tradicionales (como regresiones, análisis de varianza, entre otros)</t>
  </si>
  <si>
    <t>Subdimensión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</si>
  <si>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</si>
  <si>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</si>
  <si>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</si>
  <si>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</si>
  <si>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</si>
  <si>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</si>
  <si>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</si>
  <si>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Análisis de indicadores de resultado liderados por el organismo</t>
  </si>
  <si>
    <t>Articulación entre organismos para el seguimiento de indicadores de producto</t>
  </si>
  <si>
    <t>Subdimensión Analítica de datos</t>
  </si>
  <si>
    <t>Implementación de lineamientos metodológicos</t>
  </si>
  <si>
    <t xml:space="preserve">Uso de modelos de analítica de datos para optimizar los procesos </t>
  </si>
  <si>
    <t>Los indicadores existentes en su organismo se usaron para: hacer diagnóstico, seguimiento o evaluación al Plan de Desarrollo Distrital</t>
  </si>
  <si>
    <t>Los indicadores existentes en su organismo se usaron para: presentar informes de rendición de cuentas</t>
  </si>
  <si>
    <t>Los indicadores existentes en su organismo se usaron para: formular o actualizar el Plan de Ordenamiento Territorial POT vigente</t>
  </si>
  <si>
    <t>Los indicadores existentes en su organismo se usaron para: Evaluar las política públicas</t>
  </si>
  <si>
    <t>36.1</t>
  </si>
  <si>
    <t>principales usuarios de la información estadística que produce el organismo: Organismos de la misma entidad</t>
  </si>
  <si>
    <t>36.4</t>
  </si>
  <si>
    <t>principales usuarios de la información estadística que produce el organismo: Ministerios</t>
  </si>
  <si>
    <t>principales usuarios de la información estadística que produce el organismo: Organismos de control</t>
  </si>
  <si>
    <t>principales usuarios de la información estadística que produce el organismo: gremios</t>
  </si>
  <si>
    <t>principales usuarios de la información estadística que produce el organismo: Entidades privadas</t>
  </si>
  <si>
    <t>principales usuarios de la información estadística que produce el organismo: academia</t>
  </si>
  <si>
    <t>principales usuarios de la información estadística que produce el organismo: publico en general</t>
  </si>
  <si>
    <t>37.1</t>
  </si>
  <si>
    <t>Para la difusión de resultados estadísticos utiliza: Cuadros de salida (tablas)</t>
  </si>
  <si>
    <t>37.3</t>
  </si>
  <si>
    <t>Para la difusión de resultados estadísticos utiliza: Anuario(Cali en cifras)</t>
  </si>
  <si>
    <t>37.4</t>
  </si>
  <si>
    <t>Para la difusión de resultados estadísticos utiliza: Mapas estadísticos elaborados a través de sistemas de información geográfica para georreferenciar y difundir los datos (Indicadores o estadísticas agregadas)</t>
  </si>
  <si>
    <t>37.5</t>
  </si>
  <si>
    <t xml:space="preserve">Para la difusión de resultados estadísticos utiliza Bases de datos interactivas que permite a los usuarios consultar, actualizar y manipular datos de manera dinámica. </t>
  </si>
  <si>
    <t>38.1</t>
  </si>
  <si>
    <t>difunde los resultados estadísticos (Agregados, indicadores), a los usuarios a través de: Página web(Sis, ADDA, PagWeb organismo, SICODE)</t>
  </si>
  <si>
    <t>38.2</t>
  </si>
  <si>
    <t>difunde los resultados estadísticos (Agregados, indicadores), a los usuarios a través de: medio físico</t>
  </si>
  <si>
    <t>38.3</t>
  </si>
  <si>
    <t>difunde los resultados estadísticos (Agregados, indicadores), a los usuarios a través de: medio electrónico</t>
  </si>
  <si>
    <t>39.2</t>
  </si>
  <si>
    <t>publica en la página web o micrositio del organismo para disposición de los grupos de interés: Resultados de los indicadores producto, ODS y de políticas públicas</t>
  </si>
  <si>
    <t>39.3</t>
  </si>
  <si>
    <t xml:space="preserve">publica en la página web o micrositio del organismo para disposición de los grupos de interés: Ficha técnica de indicadores </t>
  </si>
  <si>
    <t>publica en la página web o micrositio del organismo para disposición de los grupos de interés: Resultados de los indicadores</t>
  </si>
  <si>
    <t>No aplica</t>
  </si>
  <si>
    <t>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</si>
  <si>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</si>
  <si>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</si>
  <si>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</si>
  <si>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</si>
  <si>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</si>
  <si>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</si>
  <si>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</si>
  <si>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</si>
  <si>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 en la página web o micrositio del organismo para disposición de los grupos de interés: Documentos y/o resultados asociados a los observatorios</t>
  </si>
  <si>
    <t>40.2</t>
  </si>
  <si>
    <t>El organismo NO indaga sí la información disponible en sus plataformas o canales de difusión satisfacen las necesidades de los usuarios</t>
  </si>
  <si>
    <t xml:space="preserve">para medir la satisfacción de las necesidades de los usarios de la información estadística producida utiliza: Encuestas de satisfacción. </t>
  </si>
  <si>
    <t>Uso de los indicadores del organismo</t>
  </si>
  <si>
    <t xml:space="preserve">Principales usuarios de la información </t>
  </si>
  <si>
    <t>Subdimensión Accesibilidad</t>
  </si>
  <si>
    <t>Medios usados para la difusión de los resultados estadísticos</t>
  </si>
  <si>
    <t>Elementos publicados en la página web o micrositio a disposición de grupos de interés</t>
  </si>
  <si>
    <t>Evaluación de la satisfacción de necesidades de información de los usuarios</t>
  </si>
  <si>
    <t>DEPARTAMENTO ADMINISTRATIVO DE GESTIÓN JURÍDICA PÚBLICA</t>
  </si>
  <si>
    <t>DEPARTAMENTO ADMINISTRATIVO DE CONTROL INTERNO</t>
  </si>
  <si>
    <t>DEPARTAMENTO ADMINISTRATIVO DE CONTROL DISCIPLINARIO INTERNO</t>
  </si>
  <si>
    <t>DEPARTAMENTO ADMINISTRATIVO DE DESARROLLO E INNOVACIÓN INSTITUCIONAL</t>
  </si>
  <si>
    <t>DEPARTAMENTO ADMINISTRATIVO DE HACIENDA MUNICIPAL</t>
  </si>
  <si>
    <t>DEPARTAMENTO ADMINISTRATIVO DE PLANEACIÓN MUNICIPAL</t>
  </si>
  <si>
    <t>DEPARTAMENTO ADMINISTRATIVO TECNOLOGÍAS DE LA INFORMACIÓN Y LAS COMUNICACIONES</t>
  </si>
  <si>
    <t>DEPARTAMENTO ADMINISTRATIVO DE CONTRATACIÓN PÚBLICA</t>
  </si>
  <si>
    <t>DEPARTAMENTO ADMINISTRATIVO DE LA GESTIÓN DEL MEDIO AMBIENTE</t>
  </si>
  <si>
    <t>SECRETARÍA DE GOBIERNO</t>
  </si>
  <si>
    <t>SECRETARÍA DE PAZ Y CULTURA CIUDADANA</t>
  </si>
  <si>
    <t>SECRETARIA DE SEGURIDAD Y JUSTICIA</t>
  </si>
  <si>
    <t>SECRETARIA DE GESTIÓN DEL RIESGO Y DE EMERGENCIAS Y DESASTRES</t>
  </si>
  <si>
    <t>SECRETARIA DE BIENESTAR SOCIAL</t>
  </si>
  <si>
    <t>SECRETARIA DE SALUD PÚBLICA</t>
  </si>
  <si>
    <t>SECRETARIA DE EDUCACIÓN</t>
  </si>
  <si>
    <t>SECRETARÍA DE DESARROLLO ECONÓMICO</t>
  </si>
  <si>
    <t>SECRETARÍA DE CULTURA</t>
  </si>
  <si>
    <t>SECRETARÍA DE DESARROLLO TERRITORIAL Y PARTICIPACIÓN CIUDADANA</t>
  </si>
  <si>
    <t>SECRETARÍA DE MOVILIDAD</t>
  </si>
  <si>
    <t>SECRETARÍA DE INFRAESTRUCTURA</t>
  </si>
  <si>
    <t>SECRETARÍA DE VIVIENDA SOCIAL Y HÁBITAT</t>
  </si>
  <si>
    <t>SECRETARÍA DE TURISMO</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</si>
  <si>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</si>
  <si>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</si>
  <si>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</si>
  <si>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</si>
  <si>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UNIDAD ADMINISTRATIVA ESPECIAL DE PROTECCIÓN ANIMAL</t>
  </si>
  <si>
    <t>ORGANISMOS</t>
  </si>
  <si>
    <t>Recurso humano destinado a la producción, coordinación o centralización de estadísticas relevantes</t>
  </si>
  <si>
    <t>Recurso financiero destinado a la producción, coordinación o centralización de estadísticas relevantes</t>
  </si>
  <si>
    <t>Herramientas de procesamiento y visualización</t>
  </si>
  <si>
    <t>11.2</t>
  </si>
  <si>
    <t>Participa en comités estadísticos</t>
  </si>
  <si>
    <t>8.1</t>
  </si>
  <si>
    <t>8.2</t>
  </si>
  <si>
    <t>8.3</t>
  </si>
  <si>
    <t>8.4</t>
  </si>
  <si>
    <t>8.5</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</si>
  <si>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</si>
  <si>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</si>
  <si>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</si>
  <si>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</si>
  <si>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</si>
  <si>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</si>
  <si>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</si>
  <si>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</si>
  <si>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</si>
  <si>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</si>
  <si>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</si>
  <si>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</si>
  <si>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</si>
  <si>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</si>
  <si>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</si>
  <si>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</si>
  <si>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</si>
  <si>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11.3</t>
  </si>
  <si>
    <t>11.4</t>
  </si>
  <si>
    <t>11.5</t>
  </si>
  <si>
    <t>Participa en otras instancias</t>
  </si>
  <si>
    <t>11.6</t>
  </si>
  <si>
    <t>No participa en instancias de coordinación institucional en materia estadísticas</t>
  </si>
  <si>
    <t>12.1</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</si>
  <si>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</si>
  <si>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</si>
  <si>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</si>
  <si>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</si>
  <si>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13.2</t>
  </si>
  <si>
    <t>Herramientas de procesamiento de datos - R</t>
  </si>
  <si>
    <t>13.3</t>
  </si>
  <si>
    <t>Herramientas de procesamiento de datos - SAS</t>
  </si>
  <si>
    <t>13.4</t>
  </si>
  <si>
    <t>Herramientas de procesamiento de datos - SPSS</t>
  </si>
  <si>
    <t>13.5</t>
  </si>
  <si>
    <t>Herramientas de procesamiento de datos - STATA</t>
  </si>
  <si>
    <t>13.7</t>
  </si>
  <si>
    <t>Herramientas de procesamiento de datos - Phyton</t>
  </si>
  <si>
    <t>13.10</t>
  </si>
  <si>
    <t>Ninguna herramienta de procesamiento</t>
  </si>
  <si>
    <t>14.1</t>
  </si>
  <si>
    <t>Utiliza gestores de bases de datos - Oracle</t>
  </si>
  <si>
    <t>14.2</t>
  </si>
  <si>
    <t>Utiliza gestores de bases de datos - Postgre SQL</t>
  </si>
  <si>
    <t>14.3</t>
  </si>
  <si>
    <t>Utiliza gestores de bases de datos - SQL Server</t>
  </si>
  <si>
    <t>14.5</t>
  </si>
  <si>
    <t>Utiliza gestores de bases de datos - Sybase</t>
  </si>
  <si>
    <t>14.6</t>
  </si>
  <si>
    <t>Utiliza gestores de bases de datos - Otro</t>
  </si>
  <si>
    <t>14.7</t>
  </si>
  <si>
    <t>Ningun gestor</t>
  </si>
  <si>
    <t>15.2</t>
  </si>
  <si>
    <t>No utiliza herramientas de visualización y/o monitoreo de cifras, datos o indicadores</t>
  </si>
  <si>
    <t>17.1</t>
  </si>
  <si>
    <t>las herramientas de procesamiento y visualización de datos con las que cuenta el oganismo son suficientes y facilitan las actividades</t>
  </si>
  <si>
    <t>17.2</t>
  </si>
  <si>
    <t>las herramientas de procesamiento y visualización de datos con las que cuenta el oganismo son limitadas pero no dificulta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</si>
  <si>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</si>
  <si>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</si>
  <si>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</si>
  <si>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</si>
  <si>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</si>
  <si>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</si>
  <si>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</si>
  <si>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</si>
  <si>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</si>
  <si>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</si>
  <si>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</si>
  <si>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</si>
  <si>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</si>
  <si>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</si>
  <si>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</si>
  <si>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</si>
  <si>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</si>
  <si>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</si>
  <si>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</si>
  <si>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</si>
  <si>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</si>
  <si>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</si>
  <si>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</si>
  <si>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</si>
  <si>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</si>
  <si>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</si>
  <si>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</si>
  <si>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</si>
  <si>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</si>
  <si>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</si>
  <si>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</si>
  <si>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</si>
  <si>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</si>
  <si>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</si>
  <si>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</si>
  <si>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</si>
  <si>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</si>
  <si>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</si>
  <si>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</si>
  <si>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</si>
  <si>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</si>
  <si>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</si>
  <si>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22.5</t>
  </si>
  <si>
    <t>los recursos financieros asignados para desarrollar las actividades de procesamiento, análisis y difusión de información estadística son Nulos, no permiten desarrollar las actividades</t>
  </si>
  <si>
    <t>Existe en la estructura organizacional una persona, grupo o varios grupos internos de trabajo GIE</t>
  </si>
  <si>
    <t>Recursos financieros del presupuesto anual destinados a la producción, coordinación o centralización de estadísticas relevantes</t>
  </si>
  <si>
    <t>¿Qué mide? 
Analiza la implementación de normas, lineamientos y estándares metodológicos en la producción estadística en cada organismo.</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</si>
  <si>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</si>
  <si>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</si>
  <si>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</si>
  <si>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</si>
  <si>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24.5</t>
  </si>
  <si>
    <t>No implementa lineamientos, normas y estándares</t>
  </si>
  <si>
    <t>25.10</t>
  </si>
  <si>
    <t>Deteccion Nececidades: Otro(s)</t>
  </si>
  <si>
    <t>25.11</t>
  </si>
  <si>
    <t xml:space="preserve">Deteccion Nececidades: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</si>
  <si>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</si>
  <si>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</si>
  <si>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</si>
  <si>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</si>
  <si>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</si>
  <si>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</si>
  <si>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</si>
  <si>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</si>
  <si>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</si>
  <si>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</si>
  <si>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</si>
  <si>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</si>
  <si>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</si>
  <si>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</si>
  <si>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</si>
  <si>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</si>
  <si>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</si>
  <si>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28.1</t>
  </si>
  <si>
    <t>28.2</t>
  </si>
  <si>
    <t>28.3</t>
  </si>
  <si>
    <t>28.4</t>
  </si>
  <si>
    <t>28.5</t>
  </si>
  <si>
    <t>28.6</t>
  </si>
  <si>
    <t>28.7</t>
  </si>
  <si>
    <t>28.8</t>
  </si>
  <si>
    <t>28.9</t>
  </si>
  <si>
    <t>30.3</t>
  </si>
  <si>
    <t>Implementa la Guía para Diseño, Construcción e Interpretación de Indicadores - Departamento Administrativo Nacional de Estadística (DANE).</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</si>
  <si>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</si>
  <si>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</si>
  <si>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</si>
  <si>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</si>
  <si>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</si>
  <si>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</si>
  <si>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</si>
  <si>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</si>
  <si>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</si>
  <si>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</si>
  <si>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</si>
  <si>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</si>
  <si>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</si>
  <si>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</si>
  <si>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36.2</t>
  </si>
  <si>
    <t>principales usuarios de la información estadística que produce el organismo: Organismos internacionales</t>
  </si>
  <si>
    <t>36.3</t>
  </si>
  <si>
    <t>principales usuarios de la información estadística que produce el organismo: Presidencia de la República</t>
  </si>
  <si>
    <t>principales usuarios de la información estadística que produce el organismo: Otras entidades del orden Nacional</t>
  </si>
  <si>
    <t>principales usuarios de la información estadística que produce el organismo: Entidades de orden Territorial</t>
  </si>
  <si>
    <t>principales usuarios de la información estadística que produce el organismo:  otros</t>
  </si>
  <si>
    <t>No tiene ningún otro usuario de información</t>
  </si>
  <si>
    <t>37.2</t>
  </si>
  <si>
    <t>Para la difusión de resultados estadísticos utiliza: Boletín estadístico</t>
  </si>
  <si>
    <t>37.6</t>
  </si>
  <si>
    <t>Para la difusión de resultados estadísticos utiliza otros productos</t>
  </si>
  <si>
    <t>37.7</t>
  </si>
  <si>
    <t>No se realiza difusión</t>
  </si>
  <si>
    <t>39.1</t>
  </si>
  <si>
    <t>publica en la página web o micrositio del organismo para disposición de los grupos de interés: Las bases de datos anonimizadas de las operaciones estadísticas</t>
  </si>
  <si>
    <t>40.1</t>
  </si>
  <si>
    <t>El organismo indaga sí la información disponible en sus plataformas o canales de difusión satisfacen las necesidades de los usuarios</t>
  </si>
  <si>
    <t>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</si>
  <si>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</si>
  <si>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</si>
  <si>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</si>
  <si>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para medir la satisfacción de las necesidades de los usarios de la información estadística producida utiliza: otros mecanismos</t>
  </si>
  <si>
    <t>Volver al resultado global</t>
  </si>
  <si>
    <t>¿Qué mide? 
Evalúa el marco normativo, organizativo y de gobernanza que apoya la producción estadística dentro de cada organismo de la Alcaldía de Santiago de Cali.</t>
  </si>
  <si>
    <t>SECRETARÍA DEL DEPORTE Y LA RECREACIÓN</t>
  </si>
  <si>
    <t>Departamento Administrativo de Planeación</t>
  </si>
  <si>
    <t>Subdirección de Desarrollo Integral</t>
  </si>
  <si>
    <t>Contacto</t>
  </si>
  <si>
    <t>Correo: planestadistico@cali.gov.co</t>
  </si>
  <si>
    <t>Grupo de Estadísticas Distritales</t>
  </si>
  <si>
    <t>¿Qué mide? 
Mide la disponibilidad y calidad de los recursos humanos, tecnológicos y financieros en cada organismo para la generación, el procesamiento y la difusión de información estadística.</t>
  </si>
  <si>
    <t>¿Qué mide? 
Mide la capacidad de los organismos para garantizar el acceso a la información estadística y su uso efectivo para la toma de decisiones en la Alcaldía de Santiago de Cali.</t>
  </si>
  <si>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</si>
  <si>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</si>
  <si>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</si>
  <si>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2024</t>
  </si>
  <si>
    <t>Evaluación respuesta</t>
  </si>
  <si>
    <t>Cálculo Operaciones estadísticas</t>
  </si>
  <si>
    <t>Aplica Cálculo</t>
  </si>
  <si>
    <t>Cálculo_ponderación</t>
  </si>
  <si>
    <t>Cálculo Indicadores</t>
  </si>
  <si>
    <t>Cálculo Analítica de datos</t>
  </si>
  <si>
    <t>Evaluación_respuesta</t>
  </si>
  <si>
    <t>Cálculo Accesibilidad</t>
  </si>
  <si>
    <t>Cálculo_Ponderación</t>
  </si>
  <si>
    <t>Resultado de la dimensión Metodología estadística, desagregado por subdimensión y por pregunta</t>
  </si>
  <si>
    <t xml:space="preserve">Plan Estadístico Distrital </t>
  </si>
  <si>
    <t>Alcaldía de Santiago de Cali</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</si>
  <si>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</si>
  <si>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</si>
  <si>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Resultado global del Índice de Capacidad Estadística Distrital</t>
  </si>
  <si>
    <t>Resultado ponderado</t>
  </si>
  <si>
    <t>Marco institucional</t>
  </si>
  <si>
    <t>Resultado Dimensión Entorno institucional</t>
  </si>
  <si>
    <t>Cálculo Marco institucional</t>
  </si>
  <si>
    <t>Subdimensión Marco institucional</t>
  </si>
  <si>
    <t>Cálculo gestión del conocimiento</t>
  </si>
  <si>
    <t>Subdimensión Uso de Herramientas de Gestión y Procesamiento de datos</t>
  </si>
  <si>
    <t>Cálculo Uso de herramientas de gestión</t>
  </si>
  <si>
    <t>Cálculo Recursos humanos, tecnológicos y financieros</t>
  </si>
  <si>
    <t>Articulación entre organismos líderes de indicadores de producto y líderes indicadores de resultado</t>
  </si>
  <si>
    <t>Subdimensión Disponibilidad y uso</t>
  </si>
  <si>
    <t>Cálculo Disponibilidad y uso</t>
  </si>
  <si>
    <t>Difusión de resultados estadísticos</t>
  </si>
  <si>
    <t>Mecanismos usados para la medición de la satisfacción de necesidades de información de los usuarios</t>
  </si>
  <si>
    <t>Uso de herramientas de analítica avanzada disponibles en DATIC</t>
  </si>
  <si>
    <t>Tiene formulado un proyecto de analítica avanzada con DATIC para desarrollar un caso de uso.</t>
  </si>
  <si>
    <t>Tiene implementado un proyecto de analítca avanzada con DATIC con un caso de uso.</t>
  </si>
  <si>
    <t>Tiene desplegado un caso de uso con DATIC,</t>
  </si>
  <si>
    <t>Desconocen la existencia de herramientas de analítica avanzada en DATIC.</t>
  </si>
  <si>
    <t>Conoce las herramientas de analítica avanzada pero no hace uso de ellas</t>
  </si>
  <si>
    <t>Conoce las herramientas de analítica avanzada  y tiene planeado realizar la articulación con DATIC para desarrollar un caso de uso.</t>
  </si>
  <si>
    <t>RRHH</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</si>
  <si>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</si>
  <si>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 xml:space="preserve"> los diferentes organismos que tienen indicadores de producto con los organismos líderes de los indicadores de resultado para realizar un análisis integral del logro de resultados se articulan con Registros de actas de reunión</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</si>
  <si>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</si>
  <si>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 xml:space="preserve"> los diferentes organismos que tienen indicadores de producto con los organismos líderes de los indicadores de resultado para realizar un análisis integral del logro de resultados se articulan  a través de un comité interinstitucional</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</si>
  <si>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</si>
  <si>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 xml:space="preserve"> los diferentes organismos que tienen indicadores de producto con los organismos líderes de los indicadores de resultado para realizar un análisis integral del logro de resultados se articulan con talleres</t>
  </si>
  <si>
    <t xml:space="preserve"> los diferentes organismos que tienen indicadores de producto con los organismos líderes de los indicadores de resultado para realizar un análisis integral del logro de resultados se articulan con herramientas en la nube (drive)</t>
  </si>
  <si>
    <t xml:space="preserve"> los diferentes organismos que tienen indicadores de producto con los organismos líderes de los indicadores de resultado para realizar un análisis integral del logro de resultados se articulan con sistema centralizado de información</t>
  </si>
  <si>
    <t xml:space="preserve"> los diferentes organismos que tienen indicadores de producto con los organismos líderes de los indicadores de resultado para realizar un análisis integral del logro de resultados se articulan con otras herramientas</t>
  </si>
  <si>
    <t>32.1</t>
  </si>
  <si>
    <t>32.2</t>
  </si>
  <si>
    <t>32.3</t>
  </si>
  <si>
    <t>32.4</t>
  </si>
  <si>
    <t>32.5</t>
  </si>
  <si>
    <t>32.6</t>
  </si>
  <si>
    <t>37.8</t>
  </si>
  <si>
    <t>37.9</t>
  </si>
  <si>
    <t>37.10</t>
  </si>
  <si>
    <t>37.11</t>
  </si>
  <si>
    <t>37.12</t>
  </si>
  <si>
    <t>37.13</t>
  </si>
  <si>
    <t>38.4</t>
  </si>
  <si>
    <t>38.5</t>
  </si>
  <si>
    <t>38.6</t>
  </si>
  <si>
    <t>38.7</t>
  </si>
  <si>
    <t>40.3</t>
  </si>
  <si>
    <t>40.4</t>
  </si>
  <si>
    <t>40.5</t>
  </si>
  <si>
    <t>40.6</t>
  </si>
  <si>
    <t>40.7</t>
  </si>
  <si>
    <t>40.8</t>
  </si>
  <si>
    <t>40.9</t>
  </si>
  <si>
    <t>40.10</t>
  </si>
  <si>
    <t>40.11</t>
  </si>
  <si>
    <t>40.12</t>
  </si>
  <si>
    <t>40.13</t>
  </si>
  <si>
    <t>40.14</t>
  </si>
  <si>
    <t>41.1</t>
  </si>
  <si>
    <t>41.2</t>
  </si>
  <si>
    <t>41.1.1</t>
  </si>
  <si>
    <t>41.1.2</t>
  </si>
  <si>
    <t>41.1.3</t>
  </si>
  <si>
    <t>41.1.4</t>
  </si>
  <si>
    <t>41.1.5</t>
  </si>
  <si>
    <t>41.1.6</t>
  </si>
  <si>
    <t>NA</t>
  </si>
  <si>
    <t>NO INDAGA para medir la satisfacción de las necesidades de los usarios de la información estadística producida utiliza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</si>
</sst>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d\.m"/>
  </numFmts>
  <fonts count="30"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FF0066"/>
        <bgColor indexed="64"/>
      </patternFill>
    </fill>
    <fill>
      <patternFill patternType="solid">
        <fgColor rgb="FFA02B93"/>
        <bgColor rgb="FF000000"/>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32">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26" xfId="0" applyFont="1" applyBorder="1" applyAlignment="1">
      <alignment vertical="center" wrapText="1"/>
    </xf>
    <xf numFmtId="165" fontId="23" fillId="18" borderId="9" xfId="0" applyNumberFormat="1" applyFont="1" applyFill="1" applyBorder="1" applyAlignment="1">
      <alignment horizontal="right" vertical="center"/>
    </xf>
    <xf numFmtId="0" fontId="24" fillId="0" borderId="9" xfId="0" applyFont="1" applyBorder="1" applyAlignment="1">
      <alignment horizontal="left" vertical="center"/>
    </xf>
    <xf numFmtId="0" fontId="24" fillId="0" borderId="9" xfId="0" applyFont="1" applyBorder="1" applyAlignment="1">
      <alignment horizontal="center" vertical="center"/>
    </xf>
    <xf numFmtId="9" fontId="24" fillId="0" borderId="9" xfId="2" applyFont="1" applyBorder="1" applyAlignment="1">
      <alignment horizontal="right" vertical="center"/>
    </xf>
    <xf numFmtId="0" fontId="27" fillId="19" borderId="9" xfId="0" applyFont="1" applyFill="1" applyBorder="1" applyAlignment="1">
      <alignment horizontal="right" vertical="center"/>
    </xf>
    <xf numFmtId="0" fontId="28" fillId="0" borderId="9" xfId="0" applyFont="1" applyBorder="1" applyAlignment="1">
      <alignment horizontal="left" vertical="center"/>
    </xf>
    <xf numFmtId="0" fontId="28" fillId="0" borderId="22" xfId="0" applyFont="1" applyBorder="1" applyAlignment="1">
      <alignment vertical="center"/>
    </xf>
    <xf numFmtId="0" fontId="28" fillId="0" borderId="76" xfId="0" applyFont="1" applyBorder="1" applyAlignment="1">
      <alignment horizontal="center" vertical="center"/>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9"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9" borderId="17" xfId="0" applyNumberFormat="1" applyFont="1" applyFill="1" applyBorder="1" applyAlignment="1">
      <alignment horizontal="right" vertical="center"/>
    </xf>
    <xf numFmtId="0" fontId="28" fillId="0" borderId="17" xfId="0" applyFont="1" applyBorder="1" applyAlignment="1">
      <alignment horizontal="left" vertical="center"/>
    </xf>
    <xf numFmtId="0" fontId="28" fillId="0" borderId="1" xfId="0" applyFont="1" applyBorder="1" applyAlignment="1">
      <alignment vertical="center"/>
    </xf>
    <xf numFmtId="43" fontId="27" fillId="19" borderId="26" xfId="1" applyFont="1" applyFill="1" applyBorder="1" applyAlignment="1">
      <alignment horizontal="right" vertical="center"/>
    </xf>
    <xf numFmtId="49" fontId="27" fillId="19" borderId="9" xfId="0" applyNumberFormat="1" applyFont="1" applyFill="1" applyBorder="1" applyAlignment="1">
      <alignment horizontal="right" vertical="center"/>
    </xf>
    <xf numFmtId="164" fontId="28" fillId="0" borderId="26" xfId="2" applyNumberFormat="1" applyFont="1" applyFill="1" applyBorder="1" applyAlignment="1">
      <alignment vertical="center"/>
    </xf>
    <xf numFmtId="10" fontId="28" fillId="0" borderId="22" xfId="0" applyNumberFormat="1" applyFont="1" applyBorder="1" applyAlignment="1">
      <alignment vertical="center"/>
    </xf>
    <xf numFmtId="0" fontId="29" fillId="0" borderId="0" xfId="0" applyFont="1" applyAlignment="1">
      <alignment vertical="center"/>
    </xf>
    <xf numFmtId="0" fontId="18" fillId="0" borderId="75" xfId="0" applyFont="1" applyBorder="1" applyAlignment="1">
      <alignment horizontal="left" vertical="center"/>
    </xf>
    <xf numFmtId="0" fontId="8" fillId="18" borderId="26" xfId="0" applyFont="1" applyFill="1" applyBorder="1" applyAlignment="1">
      <alignment vertical="center"/>
    </xf>
    <xf numFmtId="0" fontId="8" fillId="0" borderId="26" xfId="0" applyFont="1" applyBorder="1" applyAlignment="1">
      <alignment horizontal="left" vertical="center" wrapText="1"/>
    </xf>
    <xf numFmtId="0" fontId="24" fillId="0" borderId="26" xfId="0" applyFont="1" applyBorder="1" applyAlignment="1">
      <alignment horizontal="center" vertical="center" wrapText="1"/>
    </xf>
    <xf numFmtId="9" fontId="24" fillId="0" borderId="26" xfId="2" applyFont="1" applyBorder="1" applyAlignment="1">
      <alignment vertical="center" wrapText="1"/>
    </xf>
    <xf numFmtId="164" fontId="28" fillId="0" borderId="26" xfId="0" applyNumberFormat="1" applyFont="1" applyBorder="1" applyAlignment="1">
      <alignment vertical="center"/>
    </xf>
    <xf numFmtId="49" fontId="8" fillId="18" borderId="26" xfId="0" applyNumberFormat="1" applyFont="1" applyFill="1" applyBorder="1" applyAlignment="1">
      <alignment horizontal="right" vertical="center"/>
    </xf>
    <xf numFmtId="0" fontId="24" fillId="0" borderId="77" xfId="0" applyFont="1" applyBorder="1" applyAlignment="1">
      <alignment horizontal="left" vertical="center" wrapText="1"/>
    </xf>
    <xf numFmtId="0" fontId="8" fillId="0" borderId="26" xfId="0" applyFont="1" applyBorder="1" applyAlignment="1">
      <alignment vertical="center" wrapText="1"/>
    </xf>
    <xf numFmtId="0" fontId="8" fillId="0" borderId="26" xfId="0" applyFont="1" applyBorder="1" applyAlignment="1">
      <alignment horizontal="center" vertical="center"/>
    </xf>
    <xf numFmtId="0" fontId="8" fillId="0" borderId="54" xfId="0" applyFont="1" applyBorder="1"/>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0.64930555555555558</c:v>
                </c:pt>
                <c:pt idx="1">
                  <c:v>0.80902777777777779</c:v>
                </c:pt>
                <c:pt idx="2">
                  <c:v>0.61111111111111105</c:v>
                </c:pt>
                <c:pt idx="3">
                  <c:v>0.47916666666666663</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0.34375</c:v>
                </c:pt>
                <c:pt idx="1">
                  <c:v>0.30555555555555558</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0.5</c:v>
                </c:pt>
                <c:pt idx="1">
                  <c:v>0.30902777777777779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0.1111111111111111</c:v>
                </c:pt>
                <c:pt idx="1">
                  <c:v>0.33333333333333331</c:v>
                </c:pt>
                <c:pt idx="2">
                  <c:v>0.16666666666666666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0.37499999999999994</c:v>
                </c:pt>
                <c:pt idx="1">
                  <c:v>0.10416666666666666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0.1875</c:v>
                </c:pt>
                <c:pt idx="3">
                  <c:v>0</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0.1111111111111111</c:v>
                </c:pt>
                <c:pt idx="1">
                  <c:v>0.16666666666666666</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8.3333333333333329E-2</c:v>
                </c:pt>
                <c:pt idx="1">
                  <c:v>0.16666666666666666</c:v>
                </c:pt>
                <c:pt idx="2">
                  <c:v>0.14583333333333331</c:v>
                </c:pt>
                <c:pt idx="3">
                  <c:v>8.3333333333333329E-2</c:v>
                </c:pt>
                <c:pt idx="4">
                  <c:v>5.5555555555555552E-2</c:v>
                </c:pt>
                <c:pt idx="5">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estadística'!$F$99</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estadística'!$C$100:$C$105</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estadística'!$F$100:$F$105</c:f>
              <c:numCache>
                <c:formatCode>0%</c:formatCode>
                <c:ptCount val="6"/>
                <c:pt idx="0">
                  <c:v>0</c:v>
                </c:pt>
                <c:pt idx="1">
                  <c:v>0</c:v>
                </c:pt>
                <c:pt idx="2">
                  <c:v>0</c:v>
                </c:pt>
                <c:pt idx="3">
                  <c:v>0</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estadística'!$F$110</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estadística'!$C$111:$C$113</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estadística'!$F$111:$F$113</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estadística'!$F$118</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estadística'!$C$119:$C$121</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estadística'!$F$119:$F$121</c:f>
              <c:numCache>
                <c:formatCode>0%</c:formatCode>
                <c:ptCount val="3"/>
                <c:pt idx="0">
                  <c:v>0.33333333333333331</c:v>
                </c:pt>
                <c:pt idx="1">
                  <c:v>0.16666666666666666</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uso'!$F$64</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uso'!$C$65:$C$67</c:f>
              <c:strCache>
                <c:ptCount val="3"/>
                <c:pt idx="0">
                  <c:v>Uso de los indicadores del organismo</c:v>
                </c:pt>
                <c:pt idx="1">
                  <c:v>Principales usuarios de la información </c:v>
                </c:pt>
                <c:pt idx="2">
                  <c:v>Difusión de resultados estadísticos</c:v>
                </c:pt>
              </c:strCache>
            </c:strRef>
          </c:cat>
          <c:val>
            <c:numRef>
              <c:f>'F. Accesibilidad y uso'!$F$65:$F$67</c:f>
              <c:numCache>
                <c:formatCode>0%</c:formatCode>
                <c:ptCount val="3"/>
                <c:pt idx="0">
                  <c:v>8.3333333333333329E-2</c:v>
                </c:pt>
                <c:pt idx="1">
                  <c:v>0.33333333333333326</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uso'!$F$73</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uso'!$C$74:$C$77</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uso'!$F$74:$F$77</c:f>
              <c:numCache>
                <c:formatCode>0%</c:formatCode>
                <c:ptCount val="4"/>
                <c:pt idx="0">
                  <c:v>8.3333333333333329E-2</c:v>
                </c:pt>
                <c:pt idx="1">
                  <c:v>0.125</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63</xdr:row>
      <xdr:rowOff>123826</xdr:rowOff>
    </xdr:from>
    <xdr:to>
      <xdr:col>12</xdr:col>
      <xdr:colOff>383258</xdr:colOff>
      <xdr:row>73</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73</xdr:row>
      <xdr:rowOff>76200</xdr:rowOff>
    </xdr:from>
    <xdr:to>
      <xdr:col>12</xdr:col>
      <xdr:colOff>372779</xdr:colOff>
      <xdr:row>84</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97</xdr:row>
      <xdr:rowOff>108858</xdr:rowOff>
    </xdr:from>
    <xdr:to>
      <xdr:col>12</xdr:col>
      <xdr:colOff>434068</xdr:colOff>
      <xdr:row>106</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107</xdr:row>
      <xdr:rowOff>141514</xdr:rowOff>
    </xdr:from>
    <xdr:to>
      <xdr:col>12</xdr:col>
      <xdr:colOff>428361</xdr:colOff>
      <xdr:row>115</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115</xdr:row>
      <xdr:rowOff>288472</xdr:rowOff>
    </xdr:from>
    <xdr:to>
      <xdr:col>12</xdr:col>
      <xdr:colOff>412296</xdr:colOff>
      <xdr:row>125</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61</xdr:row>
      <xdr:rowOff>9526</xdr:rowOff>
    </xdr:from>
    <xdr:to>
      <xdr:col>12</xdr:col>
      <xdr:colOff>371475</xdr:colOff>
      <xdr:row>69</xdr:row>
      <xdr:rowOff>200026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261937</xdr:colOff>
      <xdr:row>71</xdr:row>
      <xdr:rowOff>47625</xdr:rowOff>
    </xdr:from>
    <xdr:to>
      <xdr:col>12</xdr:col>
      <xdr:colOff>371475</xdr:colOff>
      <xdr:row>79</xdr:row>
      <xdr:rowOff>314325</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A9" sqref="A9:I9"/>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66"/>
      <c r="B1" s="167"/>
      <c r="C1" s="167"/>
      <c r="D1" s="167"/>
      <c r="E1" s="167"/>
      <c r="F1" s="167"/>
      <c r="G1" s="167"/>
      <c r="H1" s="167"/>
      <c r="I1" s="168"/>
    </row>
    <row r="2" spans="1:9" ht="17.45" customHeight="1" x14ac:dyDescent="0.3">
      <c r="A2" s="169" t="s">
        <v>0</v>
      </c>
      <c r="B2" s="170"/>
      <c r="C2" s="170"/>
      <c r="D2" s="170"/>
      <c r="E2" s="170"/>
      <c r="F2" s="170"/>
      <c r="G2" s="170"/>
      <c r="H2" s="170"/>
      <c r="I2" s="171"/>
    </row>
    <row r="3" spans="1:9" ht="17.45" customHeight="1" x14ac:dyDescent="0.3">
      <c r="A3" s="169" t="s">
        <v>1</v>
      </c>
      <c r="B3" s="170"/>
      <c r="C3" s="170"/>
      <c r="D3" s="170"/>
      <c r="E3" s="170"/>
      <c r="F3" s="170"/>
      <c r="G3" s="170"/>
      <c r="H3" s="170"/>
      <c r="I3" s="171"/>
    </row>
    <row r="4" spans="1:9" ht="17.45" customHeight="1" x14ac:dyDescent="0.3">
      <c r="A4" s="169" t="s">
        <v>2</v>
      </c>
      <c r="B4" s="170"/>
      <c r="C4" s="170"/>
      <c r="D4" s="170"/>
      <c r="E4" s="170"/>
      <c r="F4" s="170"/>
      <c r="G4" s="170"/>
      <c r="H4" s="170"/>
      <c r="I4" s="171"/>
    </row>
    <row r="5" spans="1:9" ht="17.45" customHeight="1" x14ac:dyDescent="0.3">
      <c r="A5" s="169">
        <v>2024</v>
      </c>
      <c r="B5" s="170"/>
      <c r="C5" s="170"/>
      <c r="D5" s="170"/>
      <c r="E5" s="170"/>
      <c r="F5" s="170"/>
      <c r="G5" s="170"/>
      <c r="H5" s="170"/>
      <c r="I5" s="171"/>
    </row>
    <row r="6" spans="1:9" ht="15" customHeight="1" x14ac:dyDescent="0.25">
      <c r="A6" s="154"/>
      <c r="B6" s="155"/>
      <c r="C6" s="155"/>
      <c r="D6" s="155"/>
      <c r="E6" s="155"/>
      <c r="F6" s="155"/>
      <c r="G6" s="155"/>
      <c r="H6" s="155"/>
      <c r="I6" s="156"/>
    </row>
    <row r="7" spans="1:9" ht="15.75" x14ac:dyDescent="0.25">
      <c r="A7" s="157" t="s">
        <v>3</v>
      </c>
      <c r="B7" s="158"/>
      <c r="C7" s="158"/>
      <c r="D7" s="158"/>
      <c r="E7" s="158"/>
      <c r="F7" s="158"/>
      <c r="G7" s="158"/>
      <c r="H7" s="158"/>
      <c r="I7" s="159"/>
    </row>
    <row r="8" spans="1:9" ht="15.75" x14ac:dyDescent="0.25">
      <c r="A8" s="160"/>
      <c r="B8" s="161"/>
      <c r="C8" s="161"/>
      <c r="D8" s="161"/>
      <c r="E8" s="161"/>
      <c r="F8" s="161"/>
      <c r="G8" s="161"/>
      <c r="H8" s="161"/>
      <c r="I8" s="162"/>
    </row>
    <row r="9" spans="1:9" ht="23.25" customHeight="1" thickBot="1" x14ac:dyDescent="0.3">
      <c r="A9" s="163" t="s">
        <v>301</v>
      </c>
      <c r="B9" s="164"/>
      <c r="C9" s="164"/>
      <c r="D9" s="164"/>
      <c r="E9" s="164"/>
      <c r="F9" s="164"/>
      <c r="G9" s="164"/>
      <c r="H9" s="164"/>
      <c r="I9" s="165"/>
    </row>
    <row r="10" spans="1:9" ht="15.75" x14ac:dyDescent="0.25">
      <c r="A10" s="40"/>
      <c r="I10" s="37"/>
    </row>
    <row r="11" spans="1:9" ht="15.75" x14ac:dyDescent="0.25">
      <c r="A11" s="63" t="s">
        <v>4</v>
      </c>
      <c r="B11" s="66" t="s">
        <v>5</v>
      </c>
      <c r="C11" s="64"/>
      <c r="D11" s="64"/>
      <c r="E11" s="64"/>
      <c r="F11" s="64"/>
      <c r="G11" s="64"/>
      <c r="H11" s="64"/>
      <c r="I11" s="65"/>
    </row>
    <row r="12" spans="1:9" ht="35.25" customHeight="1" x14ac:dyDescent="0.25">
      <c r="A12" s="40"/>
      <c r="B12" s="12" t="s">
        <v>6</v>
      </c>
      <c r="I12" s="37"/>
    </row>
    <row r="13" spans="1:9" ht="15.75" x14ac:dyDescent="0.25">
      <c r="A13" s="63" t="s">
        <v>7</v>
      </c>
      <c r="B13" s="66" t="s">
        <v>8</v>
      </c>
      <c r="C13" s="64"/>
      <c r="D13" s="64"/>
      <c r="E13" s="64"/>
      <c r="F13" s="64"/>
      <c r="G13" s="64"/>
      <c r="H13" s="64"/>
      <c r="I13" s="65"/>
    </row>
    <row r="14" spans="1:9" ht="31.5" customHeight="1" x14ac:dyDescent="0.25">
      <c r="A14" s="40"/>
      <c r="B14" s="12" t="s">
        <v>9</v>
      </c>
      <c r="I14" s="37"/>
    </row>
    <row r="15" spans="1:9" ht="15.75" x14ac:dyDescent="0.25">
      <c r="A15" s="63" t="s">
        <v>10</v>
      </c>
      <c r="B15" s="66" t="s">
        <v>11</v>
      </c>
      <c r="C15" s="64"/>
      <c r="D15" s="64"/>
      <c r="E15" s="64"/>
      <c r="F15" s="64"/>
      <c r="G15" s="64"/>
      <c r="H15" s="64"/>
      <c r="I15" s="65"/>
    </row>
    <row r="16" spans="1:9" ht="36" customHeight="1" x14ac:dyDescent="0.25">
      <c r="A16" s="40"/>
      <c r="B16" s="12" t="s">
        <v>12</v>
      </c>
      <c r="I16" s="37"/>
    </row>
    <row r="17" spans="1:9" ht="15.75" x14ac:dyDescent="0.25">
      <c r="A17" s="63" t="s">
        <v>13</v>
      </c>
      <c r="B17" s="66" t="s">
        <v>14</v>
      </c>
      <c r="C17" s="64"/>
      <c r="D17" s="64"/>
      <c r="E17" s="64"/>
      <c r="F17" s="64"/>
      <c r="G17" s="64"/>
      <c r="H17" s="64"/>
      <c r="I17" s="65"/>
    </row>
    <row r="18" spans="1:9" ht="32.25" customHeight="1" x14ac:dyDescent="0.25">
      <c r="A18" s="40"/>
      <c r="B18" s="12" t="s">
        <v>15</v>
      </c>
      <c r="I18" s="37"/>
    </row>
    <row r="19" spans="1:9" ht="15.75" x14ac:dyDescent="0.25">
      <c r="A19" s="63" t="s">
        <v>16</v>
      </c>
      <c r="B19" s="66" t="s">
        <v>17</v>
      </c>
      <c r="C19" s="64"/>
      <c r="D19" s="64"/>
      <c r="E19" s="64"/>
      <c r="F19" s="64"/>
      <c r="G19" s="64"/>
      <c r="H19" s="64"/>
      <c r="I19" s="65"/>
    </row>
    <row r="20" spans="1:9" ht="31.5" customHeight="1" x14ac:dyDescent="0.25">
      <c r="A20" s="40"/>
      <c r="B20" s="12" t="s">
        <v>522</v>
      </c>
      <c r="I20" s="37"/>
    </row>
    <row r="21" spans="1:9" ht="15.75" x14ac:dyDescent="0.25">
      <c r="A21" s="63" t="s">
        <v>18</v>
      </c>
      <c r="B21" s="66" t="s">
        <v>19</v>
      </c>
      <c r="C21" s="64"/>
      <c r="D21" s="64"/>
      <c r="E21" s="64"/>
      <c r="F21" s="64"/>
      <c r="G21" s="64"/>
      <c r="H21" s="64"/>
      <c r="I21" s="65"/>
    </row>
    <row r="22" spans="1:9" ht="30" customHeight="1" x14ac:dyDescent="0.25">
      <c r="A22" s="40"/>
      <c r="B22" s="12" t="s">
        <v>20</v>
      </c>
      <c r="I22" s="37"/>
    </row>
    <row r="23" spans="1:9" ht="30" customHeight="1" x14ac:dyDescent="0.25">
      <c r="A23" s="40"/>
      <c r="B23" s="12"/>
      <c r="I23" s="37"/>
    </row>
    <row r="24" spans="1:9" ht="14.45" customHeight="1" x14ac:dyDescent="0.25">
      <c r="A24" s="67" t="s">
        <v>524</v>
      </c>
      <c r="B24" s="12"/>
      <c r="I24" s="37"/>
    </row>
    <row r="25" spans="1:9" ht="15" customHeight="1" x14ac:dyDescent="0.25">
      <c r="A25" s="67" t="s">
        <v>502</v>
      </c>
      <c r="I25" s="37"/>
    </row>
    <row r="26" spans="1:9" ht="15" customHeight="1" x14ac:dyDescent="0.25">
      <c r="A26" s="67" t="s">
        <v>503</v>
      </c>
      <c r="I26" s="37"/>
    </row>
    <row r="27" spans="1:9" ht="15" customHeight="1" x14ac:dyDescent="0.25">
      <c r="A27" s="67" t="s">
        <v>506</v>
      </c>
      <c r="I27" s="37"/>
    </row>
    <row r="28" spans="1:9" ht="15" customHeight="1" x14ac:dyDescent="0.25">
      <c r="A28" s="67" t="s">
        <v>523</v>
      </c>
      <c r="I28" s="37"/>
    </row>
    <row r="29" spans="1:9" ht="15" customHeight="1" x14ac:dyDescent="0.25">
      <c r="A29" s="40"/>
      <c r="I29" s="37"/>
    </row>
    <row r="30" spans="1:9" ht="15" customHeight="1" x14ac:dyDescent="0.25">
      <c r="A30" s="67" t="s">
        <v>504</v>
      </c>
      <c r="I30" s="37"/>
    </row>
    <row r="31" spans="1:9" ht="15" customHeight="1" x14ac:dyDescent="0.25">
      <c r="A31" s="40" t="s">
        <v>505</v>
      </c>
      <c r="I31" s="37"/>
    </row>
    <row r="32" spans="1:9" ht="15" customHeight="1" x14ac:dyDescent="0.25">
      <c r="A32" s="69">
        <v>2024</v>
      </c>
      <c r="I32" s="37"/>
    </row>
    <row r="33" spans="1:9" ht="15" customHeight="1" thickBot="1" x14ac:dyDescent="0.3">
      <c r="A33" s="42"/>
      <c r="B33" s="43"/>
      <c r="C33" s="43"/>
      <c r="D33" s="43"/>
      <c r="E33" s="43"/>
      <c r="F33" s="43"/>
      <c r="G33" s="43"/>
      <c r="H33" s="43"/>
      <c r="I33" s="44"/>
    </row>
  </sheetData>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zoomScale="85" zoomScaleNormal="85" workbookViewId="0">
      <selection activeCell="E26" sqref="E26"/>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66"/>
      <c r="B1" s="182"/>
      <c r="C1" s="182"/>
      <c r="D1" s="182"/>
      <c r="E1" s="182"/>
      <c r="F1" s="182"/>
      <c r="G1" s="182"/>
      <c r="H1" s="182"/>
      <c r="I1" s="182"/>
      <c r="J1" s="183"/>
    </row>
    <row r="2" spans="1:10" ht="18" customHeight="1" x14ac:dyDescent="0.3">
      <c r="A2" s="169" t="s">
        <v>0</v>
      </c>
      <c r="B2" s="170"/>
      <c r="C2" s="170"/>
      <c r="D2" s="170"/>
      <c r="E2" s="170"/>
      <c r="F2" s="170"/>
      <c r="G2" s="170"/>
      <c r="H2" s="170"/>
      <c r="I2" s="170"/>
      <c r="J2" s="184"/>
    </row>
    <row r="3" spans="1:10" ht="18" customHeight="1" x14ac:dyDescent="0.3">
      <c r="A3" s="169" t="s">
        <v>1</v>
      </c>
      <c r="B3" s="170"/>
      <c r="C3" s="170"/>
      <c r="D3" s="170"/>
      <c r="E3" s="170"/>
      <c r="F3" s="170"/>
      <c r="G3" s="170"/>
      <c r="H3" s="170"/>
      <c r="I3" s="170"/>
      <c r="J3" s="184"/>
    </row>
    <row r="4" spans="1:10" ht="18" customHeight="1" x14ac:dyDescent="0.3">
      <c r="A4" s="169" t="s">
        <v>2</v>
      </c>
      <c r="B4" s="170"/>
      <c r="C4" s="170"/>
      <c r="D4" s="170"/>
      <c r="E4" s="170"/>
      <c r="F4" s="170"/>
      <c r="G4" s="170"/>
      <c r="H4" s="170"/>
      <c r="I4" s="170"/>
      <c r="J4" s="184"/>
    </row>
    <row r="5" spans="1:10" ht="18" customHeight="1" x14ac:dyDescent="0.3">
      <c r="A5" s="169">
        <v>2024</v>
      </c>
      <c r="B5" s="170"/>
      <c r="C5" s="170"/>
      <c r="D5" s="170"/>
      <c r="E5" s="170"/>
      <c r="F5" s="170"/>
      <c r="G5" s="170"/>
      <c r="H5" s="170"/>
      <c r="I5" s="170"/>
      <c r="J5" s="184"/>
    </row>
    <row r="6" spans="1:10" ht="15.75" x14ac:dyDescent="0.25">
      <c r="A6" s="174"/>
      <c r="B6" s="175"/>
      <c r="C6" s="175"/>
      <c r="D6" s="175"/>
      <c r="E6" s="175"/>
      <c r="F6" s="175"/>
      <c r="G6" s="175"/>
      <c r="H6" s="175"/>
      <c r="I6" s="175"/>
      <c r="J6" s="176"/>
    </row>
    <row r="7" spans="1:10" ht="15.75" x14ac:dyDescent="0.25">
      <c r="A7" s="177" t="s">
        <v>3</v>
      </c>
      <c r="B7" s="161"/>
      <c r="C7" s="161"/>
      <c r="D7" s="161"/>
      <c r="E7" s="161"/>
      <c r="F7" s="161"/>
      <c r="G7" s="161"/>
      <c r="H7" s="161"/>
      <c r="I7" s="161"/>
      <c r="J7" s="162"/>
    </row>
    <row r="8" spans="1:10" ht="15.75" x14ac:dyDescent="0.25">
      <c r="A8" s="160"/>
      <c r="B8" s="161"/>
      <c r="C8" s="161"/>
      <c r="D8" s="161"/>
      <c r="E8" s="161"/>
      <c r="F8" s="161"/>
      <c r="G8" s="161"/>
      <c r="H8" s="161"/>
      <c r="I8" s="161"/>
      <c r="J8" s="162"/>
    </row>
    <row r="9" spans="1:10" ht="15.75" x14ac:dyDescent="0.25">
      <c r="A9" s="178" t="str">
        <f>ÍNDICE!A9</f>
        <v>SECRETARÍA DE VIVIENDA SOCIAL Y HÁBITAT</v>
      </c>
      <c r="B9" s="161"/>
      <c r="C9" s="161"/>
      <c r="D9" s="161"/>
      <c r="E9" s="161"/>
      <c r="F9" s="161"/>
      <c r="G9" s="161"/>
      <c r="H9" s="161"/>
      <c r="I9" s="161"/>
      <c r="J9" s="162"/>
    </row>
    <row r="10" spans="1:10" ht="15" customHeight="1" thickBot="1" x14ac:dyDescent="0.3">
      <c r="A10" s="179" t="s">
        <v>527</v>
      </c>
      <c r="B10" s="180"/>
      <c r="C10" s="180"/>
      <c r="D10" s="180"/>
      <c r="E10" s="180"/>
      <c r="F10" s="180"/>
      <c r="G10" s="180"/>
      <c r="H10" s="180"/>
      <c r="I10" s="180"/>
      <c r="J10" s="181"/>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21</v>
      </c>
      <c r="C17" s="56" t="s">
        <v>22</v>
      </c>
      <c r="D17" s="56" t="s">
        <v>23</v>
      </c>
      <c r="E17" s="56" t="s">
        <v>24</v>
      </c>
      <c r="F17" s="57" t="s">
        <v>528</v>
      </c>
      <c r="J17" s="37"/>
    </row>
    <row r="18" spans="1:10" ht="21" customHeight="1" x14ac:dyDescent="0.25">
      <c r="A18" s="40"/>
      <c r="B18" s="58" t="s">
        <v>11</v>
      </c>
      <c r="C18" s="61">
        <v>1</v>
      </c>
      <c r="D18" s="54">
        <v>0.25</v>
      </c>
      <c r="E18" s="54">
        <f>'B. Resultado por dimensiones'!G16</f>
        <v>0.64930555555555558</v>
      </c>
      <c r="F18" s="38">
        <f>E18*D18</f>
        <v>0.1623263888888889</v>
      </c>
      <c r="J18" s="37"/>
    </row>
    <row r="19" spans="1:10" ht="24" customHeight="1" x14ac:dyDescent="0.25">
      <c r="A19" s="40"/>
      <c r="B19" s="58" t="s">
        <v>14</v>
      </c>
      <c r="C19" s="61">
        <v>2</v>
      </c>
      <c r="D19" s="54">
        <v>0.25</v>
      </c>
      <c r="E19" s="54">
        <f>'B. Resultado por dimensiones'!G23</f>
        <v>0.80902777777777779</v>
      </c>
      <c r="F19" s="38">
        <f>E19*D19</f>
        <v>0.20225694444444445</v>
      </c>
      <c r="J19" s="37"/>
    </row>
    <row r="20" spans="1:10" ht="25.5" customHeight="1" x14ac:dyDescent="0.25">
      <c r="A20" s="40"/>
      <c r="B20" s="58" t="s">
        <v>17</v>
      </c>
      <c r="C20" s="61">
        <v>3</v>
      </c>
      <c r="D20" s="54">
        <v>0.25</v>
      </c>
      <c r="E20" s="54">
        <f>'B. Resultado por dimensiones'!G31</f>
        <v>0.61111111111111105</v>
      </c>
      <c r="F20" s="38">
        <f>E20*D20</f>
        <v>0.15277777777777776</v>
      </c>
      <c r="J20" s="37"/>
    </row>
    <row r="21" spans="1:10" ht="24.75" customHeight="1" thickBot="1" x14ac:dyDescent="0.3">
      <c r="A21" s="40"/>
      <c r="B21" s="59" t="s">
        <v>19</v>
      </c>
      <c r="C21" s="62">
        <v>4</v>
      </c>
      <c r="D21" s="60">
        <v>0.25</v>
      </c>
      <c r="E21" s="60">
        <f>'B. Resultado por dimensiones'!G37</f>
        <v>0.47916666666666663</v>
      </c>
      <c r="F21" s="39">
        <f>E21*D21</f>
        <v>0.11979166666666666</v>
      </c>
      <c r="J21" s="37"/>
    </row>
    <row r="22" spans="1:10" ht="22.5" customHeight="1" thickBot="1" x14ac:dyDescent="0.3">
      <c r="A22" s="40"/>
      <c r="B22" s="107" t="s">
        <v>25</v>
      </c>
      <c r="C22" s="172" t="s">
        <v>26</v>
      </c>
      <c r="D22" s="173"/>
      <c r="E22" s="173"/>
      <c r="F22" s="108">
        <f>SUM(F18:F21)</f>
        <v>0.63715277777777779</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525</v>
      </c>
      <c r="C42" s="86"/>
      <c r="D42" s="86"/>
      <c r="E42" s="86"/>
      <c r="F42" s="86"/>
      <c r="G42" s="86"/>
      <c r="H42" s="86"/>
      <c r="I42" s="87"/>
      <c r="J42" s="80"/>
    </row>
    <row r="43" spans="1:10" ht="15" customHeight="1" x14ac:dyDescent="0.25">
      <c r="A43" s="40"/>
      <c r="B43" s="89" t="s">
        <v>509</v>
      </c>
      <c r="C43" s="82"/>
      <c r="D43" s="82"/>
      <c r="E43" s="82"/>
      <c r="F43" s="82"/>
      <c r="G43" s="82"/>
      <c r="H43" s="82"/>
      <c r="I43" s="88"/>
      <c r="J43" s="83"/>
    </row>
    <row r="44" spans="1:10" ht="15" customHeight="1" x14ac:dyDescent="0.25">
      <c r="A44" s="40"/>
      <c r="B44" s="89" t="s">
        <v>526</v>
      </c>
      <c r="C44" s="82"/>
      <c r="D44" s="82"/>
      <c r="E44" s="82"/>
      <c r="F44" s="82"/>
      <c r="G44" s="82"/>
      <c r="H44" s="82"/>
      <c r="I44" s="88"/>
      <c r="J44" s="83"/>
    </row>
    <row r="45" spans="1:10" ht="15" customHeight="1" x14ac:dyDescent="0.25">
      <c r="A45" s="40"/>
      <c r="B45" s="90" t="s">
        <v>512</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Rr3sg9V4Z/K9HePFcgnN3n4JYP4JEOgNWTgkJBz1AQPq64dVRpSw2QrXn79LnnIpEOPH/ZASvImrPbfgX6F2Hg==" saltValue="18dFARoAx+CexxDWMMfAIg=="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sqref="A1:A30"/>
    </sheetView>
  </sheetViews>
  <sheetFormatPr baseColWidth="10" defaultRowHeight="14.25" x14ac:dyDescent="0.2"/>
  <cols>
    <col min="1" max="1" width="82.25" bestFit="1" customWidth="1"/>
  </cols>
  <sheetData>
    <row r="1" spans="1:1" ht="15.75" thickBot="1" x14ac:dyDescent="0.3">
      <c r="A1" s="4" t="s">
        <v>308</v>
      </c>
    </row>
    <row r="2" spans="1:1" ht="16.5" thickBot="1" x14ac:dyDescent="0.25">
      <c r="A2" s="2" t="s">
        <v>287</v>
      </c>
    </row>
    <row r="3" spans="1:1" ht="16.5" thickBot="1" x14ac:dyDescent="0.25">
      <c r="A3" s="2" t="s">
        <v>282</v>
      </c>
    </row>
    <row r="4" spans="1:1" ht="16.5" thickBot="1" x14ac:dyDescent="0.25">
      <c r="A4" s="2" t="s">
        <v>281</v>
      </c>
    </row>
    <row r="5" spans="1:1" ht="16.5" thickBot="1" x14ac:dyDescent="0.25">
      <c r="A5" s="2" t="s">
        <v>283</v>
      </c>
    </row>
    <row r="6" spans="1:1" ht="16.5" thickBot="1" x14ac:dyDescent="0.25">
      <c r="A6" s="2" t="s">
        <v>280</v>
      </c>
    </row>
    <row r="7" spans="1:1" ht="16.5" thickBot="1" x14ac:dyDescent="0.25">
      <c r="A7" s="2" t="s">
        <v>284</v>
      </c>
    </row>
    <row r="8" spans="1:1" ht="16.5" thickBot="1" x14ac:dyDescent="0.25">
      <c r="A8" s="2" t="s">
        <v>288</v>
      </c>
    </row>
    <row r="9" spans="1:1" ht="16.5" thickBot="1" x14ac:dyDescent="0.25">
      <c r="A9" s="2" t="s">
        <v>285</v>
      </c>
    </row>
    <row r="10" spans="1:1" ht="16.5" thickBot="1" x14ac:dyDescent="0.25">
      <c r="A10" s="2" t="s">
        <v>286</v>
      </c>
    </row>
    <row r="11" spans="1:1" ht="16.5" thickBot="1" x14ac:dyDescent="0.25">
      <c r="A11" s="2" t="s">
        <v>293</v>
      </c>
    </row>
    <row r="12" spans="1:1" ht="16.5" thickBot="1" x14ac:dyDescent="0.25">
      <c r="A12" s="2" t="s">
        <v>297</v>
      </c>
    </row>
    <row r="13" spans="1:1" ht="16.5" thickBot="1" x14ac:dyDescent="0.25">
      <c r="A13" s="2" t="s">
        <v>296</v>
      </c>
    </row>
    <row r="14" spans="1:1" ht="16.5" thickBot="1" x14ac:dyDescent="0.25">
      <c r="A14" s="2" t="s">
        <v>298</v>
      </c>
    </row>
    <row r="15" spans="1:1" ht="16.5" thickBot="1" x14ac:dyDescent="0.25">
      <c r="A15" s="2" t="s">
        <v>295</v>
      </c>
    </row>
    <row r="16" spans="1:1" ht="16.5" thickBot="1" x14ac:dyDescent="0.25">
      <c r="A16" s="2" t="s">
        <v>292</v>
      </c>
    </row>
    <row r="17" spans="1:1" ht="16.5" thickBot="1" x14ac:dyDescent="0.25">
      <c r="A17" s="2" t="s">
        <v>289</v>
      </c>
    </row>
    <row r="18" spans="1:1" ht="16.5" thickBot="1" x14ac:dyDescent="0.25">
      <c r="A18" s="2" t="s">
        <v>300</v>
      </c>
    </row>
    <row r="19" spans="1:1" ht="16.5" thickBot="1" x14ac:dyDescent="0.25">
      <c r="A19" s="2" t="s">
        <v>299</v>
      </c>
    </row>
    <row r="20" spans="1:1" ht="16.5" thickBot="1" x14ac:dyDescent="0.25">
      <c r="A20" s="2" t="s">
        <v>290</v>
      </c>
    </row>
    <row r="21" spans="1:1" ht="16.5" thickBot="1" x14ac:dyDescent="0.25">
      <c r="A21" s="2" t="s">
        <v>294</v>
      </c>
    </row>
    <row r="22" spans="1:1" ht="16.5" thickBot="1" x14ac:dyDescent="0.25">
      <c r="A22" s="2" t="s">
        <v>291</v>
      </c>
    </row>
    <row r="23" spans="1:1" ht="16.5" thickBot="1" x14ac:dyDescent="0.25">
      <c r="A23" s="2" t="s">
        <v>302</v>
      </c>
    </row>
    <row r="24" spans="1:1" ht="16.5" thickBot="1" x14ac:dyDescent="0.25">
      <c r="A24" s="2" t="s">
        <v>301</v>
      </c>
    </row>
    <row r="25" spans="1:1" ht="16.5" thickBot="1" x14ac:dyDescent="0.25">
      <c r="A25" s="2" t="s">
        <v>501</v>
      </c>
    </row>
    <row r="26" spans="1:1" ht="16.5" thickBot="1" x14ac:dyDescent="0.25">
      <c r="A26" s="2" t="s">
        <v>303</v>
      </c>
    </row>
    <row r="27" spans="1:1" ht="16.5" thickBot="1" x14ac:dyDescent="0.25">
      <c r="A27" s="3" t="s">
        <v>307</v>
      </c>
    </row>
    <row r="28" spans="1:1" ht="16.5" thickBot="1" x14ac:dyDescent="0.25">
      <c r="A28" s="1" t="s">
        <v>304</v>
      </c>
    </row>
    <row r="29" spans="1:1" ht="16.5" thickBot="1" x14ac:dyDescent="0.25">
      <c r="A29" s="5" t="s">
        <v>305</v>
      </c>
    </row>
    <row r="30" spans="1:1" ht="16.5" thickBot="1" x14ac:dyDescent="0.25">
      <c r="A30" s="2" t="s">
        <v>306</v>
      </c>
    </row>
  </sheetData>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E29" sqref="E29"/>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66"/>
      <c r="B1" s="182"/>
      <c r="C1" s="182"/>
      <c r="D1" s="182"/>
      <c r="E1" s="182"/>
      <c r="F1" s="182"/>
      <c r="G1" s="182"/>
      <c r="H1" s="182"/>
      <c r="I1" s="182"/>
      <c r="J1" s="183"/>
    </row>
    <row r="2" spans="1:10" ht="18.75" x14ac:dyDescent="0.3">
      <c r="A2" s="169" t="s">
        <v>0</v>
      </c>
      <c r="B2" s="170"/>
      <c r="C2" s="170"/>
      <c r="D2" s="170"/>
      <c r="E2" s="170"/>
      <c r="F2" s="170"/>
      <c r="G2" s="170"/>
      <c r="H2" s="170"/>
      <c r="I2" s="170"/>
      <c r="J2" s="184"/>
    </row>
    <row r="3" spans="1:10" ht="18.75" x14ac:dyDescent="0.3">
      <c r="A3" s="169" t="s">
        <v>1</v>
      </c>
      <c r="B3" s="170"/>
      <c r="C3" s="170"/>
      <c r="D3" s="170"/>
      <c r="E3" s="170"/>
      <c r="F3" s="170"/>
      <c r="G3" s="170"/>
      <c r="H3" s="170"/>
      <c r="I3" s="170"/>
      <c r="J3" s="184"/>
    </row>
    <row r="4" spans="1:10" ht="18.75" x14ac:dyDescent="0.3">
      <c r="A4" s="169" t="s">
        <v>2</v>
      </c>
      <c r="B4" s="170"/>
      <c r="C4" s="170"/>
      <c r="D4" s="170"/>
      <c r="E4" s="170"/>
      <c r="F4" s="170"/>
      <c r="G4" s="170"/>
      <c r="H4" s="170"/>
      <c r="I4" s="170"/>
      <c r="J4" s="184"/>
    </row>
    <row r="5" spans="1:10" ht="18.75" x14ac:dyDescent="0.3">
      <c r="A5" s="169">
        <v>2024</v>
      </c>
      <c r="B5" s="170"/>
      <c r="C5" s="170"/>
      <c r="D5" s="170"/>
      <c r="E5" s="170"/>
      <c r="F5" s="170"/>
      <c r="G5" s="170"/>
      <c r="H5" s="170"/>
      <c r="I5" s="170"/>
      <c r="J5" s="184"/>
    </row>
    <row r="6" spans="1:10" ht="15.75" x14ac:dyDescent="0.25">
      <c r="A6" s="174"/>
      <c r="B6" s="175"/>
      <c r="C6" s="175"/>
      <c r="D6" s="175"/>
      <c r="E6" s="175"/>
      <c r="F6" s="175"/>
      <c r="G6" s="175"/>
      <c r="H6" s="175"/>
      <c r="I6" s="175"/>
      <c r="J6" s="176"/>
    </row>
    <row r="7" spans="1:10" ht="15.75" x14ac:dyDescent="0.25">
      <c r="A7" s="157" t="s">
        <v>3</v>
      </c>
      <c r="B7" s="158"/>
      <c r="C7" s="158"/>
      <c r="D7" s="158"/>
      <c r="E7" s="158"/>
      <c r="F7" s="158"/>
      <c r="G7" s="158"/>
      <c r="H7" s="158"/>
      <c r="I7" s="158"/>
      <c r="J7" s="159"/>
    </row>
    <row r="8" spans="1:10" ht="15.75" x14ac:dyDescent="0.25">
      <c r="A8" s="190"/>
      <c r="B8" s="155"/>
      <c r="C8" s="155"/>
      <c r="D8" s="155"/>
      <c r="E8" s="155"/>
      <c r="F8" s="155"/>
      <c r="G8" s="155"/>
      <c r="H8" s="155"/>
      <c r="I8" s="155"/>
      <c r="J8" s="156"/>
    </row>
    <row r="9" spans="1:10" ht="15.75" x14ac:dyDescent="0.25">
      <c r="A9" s="194" t="str">
        <f>ÍNDICE!A9</f>
        <v>SECRETARÍA DE VIVIENDA SOCIAL Y HÁBITAT</v>
      </c>
      <c r="B9" s="158"/>
      <c r="C9" s="158"/>
      <c r="D9" s="158"/>
      <c r="E9" s="158"/>
      <c r="F9" s="158"/>
      <c r="G9" s="158"/>
      <c r="H9" s="158"/>
      <c r="I9" s="158"/>
      <c r="J9" s="159"/>
    </row>
    <row r="10" spans="1:10" ht="16.5" thickBot="1" x14ac:dyDescent="0.3">
      <c r="A10" s="179" t="s">
        <v>27</v>
      </c>
      <c r="B10" s="180"/>
      <c r="C10" s="180"/>
      <c r="D10" s="180"/>
      <c r="E10" s="180"/>
      <c r="F10" s="180"/>
      <c r="G10" s="180"/>
      <c r="H10" s="180"/>
      <c r="I10" s="180"/>
      <c r="J10" s="181"/>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21</v>
      </c>
      <c r="C13" s="48" t="s">
        <v>22</v>
      </c>
      <c r="D13" s="48" t="s">
        <v>28</v>
      </c>
      <c r="E13" s="48" t="s">
        <v>23</v>
      </c>
      <c r="F13" s="48" t="s">
        <v>29</v>
      </c>
      <c r="G13" s="49" t="s">
        <v>528</v>
      </c>
      <c r="J13" s="37"/>
    </row>
    <row r="14" spans="1:10" ht="37.5" customHeight="1" x14ac:dyDescent="0.25">
      <c r="A14" s="40"/>
      <c r="B14" s="185" t="s">
        <v>11</v>
      </c>
      <c r="C14" s="45">
        <v>1</v>
      </c>
      <c r="D14" s="45" t="s">
        <v>529</v>
      </c>
      <c r="E14" s="46">
        <v>0.5</v>
      </c>
      <c r="F14" s="46">
        <f>'C. Entorno institucional'!F45</f>
        <v>0.6875</v>
      </c>
      <c r="G14" s="50">
        <f>E14*F14</f>
        <v>0.34375</v>
      </c>
      <c r="J14" s="37"/>
    </row>
    <row r="15" spans="1:10" ht="37.5" customHeight="1" x14ac:dyDescent="0.25">
      <c r="A15" s="40"/>
      <c r="B15" s="186"/>
      <c r="C15" s="45">
        <v>2</v>
      </c>
      <c r="D15" s="45" t="s">
        <v>31</v>
      </c>
      <c r="E15" s="46">
        <v>0.5</v>
      </c>
      <c r="F15" s="46">
        <f>'C. Entorno institucional'!F52</f>
        <v>0.61111111111111116</v>
      </c>
      <c r="G15" s="50">
        <f>F15*E15</f>
        <v>0.30555555555555558</v>
      </c>
      <c r="J15" s="37"/>
    </row>
    <row r="16" spans="1:10" ht="37.5" customHeight="1" thickBot="1" x14ac:dyDescent="0.3">
      <c r="A16" s="40"/>
      <c r="B16" s="187"/>
      <c r="C16" s="51" t="s">
        <v>32</v>
      </c>
      <c r="D16" s="188" t="s">
        <v>530</v>
      </c>
      <c r="E16" s="189"/>
      <c r="F16" s="189"/>
      <c r="G16" s="52">
        <f>SUM(G14:G15)</f>
        <v>0.64930555555555558</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21</v>
      </c>
      <c r="C20" s="48" t="s">
        <v>22</v>
      </c>
      <c r="D20" s="48" t="s">
        <v>28</v>
      </c>
      <c r="E20" s="48" t="s">
        <v>23</v>
      </c>
      <c r="F20" s="48" t="s">
        <v>29</v>
      </c>
      <c r="G20" s="49" t="s">
        <v>528</v>
      </c>
      <c r="J20" s="37"/>
    </row>
    <row r="21" spans="1:10" ht="36.75" customHeight="1" x14ac:dyDescent="0.25">
      <c r="A21" s="40"/>
      <c r="B21" s="185" t="s">
        <v>14</v>
      </c>
      <c r="C21" s="45">
        <v>1</v>
      </c>
      <c r="D21" s="45" t="s">
        <v>33</v>
      </c>
      <c r="E21" s="46">
        <v>0.5</v>
      </c>
      <c r="F21" s="46">
        <f>'D. Infraestructura'!F72</f>
        <v>1</v>
      </c>
      <c r="G21" s="50">
        <f t="shared" ref="G21:G22" si="0">F21*E21</f>
        <v>0.5</v>
      </c>
      <c r="J21" s="37"/>
    </row>
    <row r="22" spans="1:10" ht="36.75" customHeight="1" x14ac:dyDescent="0.25">
      <c r="A22" s="40"/>
      <c r="B22" s="186"/>
      <c r="C22" s="45">
        <v>2</v>
      </c>
      <c r="D22" s="45" t="s">
        <v>34</v>
      </c>
      <c r="E22" s="46">
        <v>0.5</v>
      </c>
      <c r="F22" s="46">
        <f>'D. Infraestructura'!F82</f>
        <v>0.61805555555555558</v>
      </c>
      <c r="G22" s="50">
        <f t="shared" si="0"/>
        <v>0.30902777777777779</v>
      </c>
      <c r="J22" s="37"/>
    </row>
    <row r="23" spans="1:10" ht="36.75" customHeight="1" thickBot="1" x14ac:dyDescent="0.3">
      <c r="A23" s="40"/>
      <c r="B23" s="187"/>
      <c r="C23" s="51" t="s">
        <v>32</v>
      </c>
      <c r="D23" s="188" t="s">
        <v>35</v>
      </c>
      <c r="E23" s="189"/>
      <c r="F23" s="189"/>
      <c r="G23" s="52">
        <f>SUM(G21:G22)</f>
        <v>0.80902777777777779</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21</v>
      </c>
      <c r="C27" s="48" t="s">
        <v>22</v>
      </c>
      <c r="D27" s="48" t="s">
        <v>28</v>
      </c>
      <c r="E27" s="48" t="s">
        <v>23</v>
      </c>
      <c r="F27" s="48" t="s">
        <v>29</v>
      </c>
      <c r="G27" s="49" t="s">
        <v>528</v>
      </c>
      <c r="J27" s="37"/>
    </row>
    <row r="28" spans="1:10" ht="37.5" customHeight="1" x14ac:dyDescent="0.25">
      <c r="A28" s="40"/>
      <c r="B28" s="185" t="s">
        <v>17</v>
      </c>
      <c r="C28" s="45">
        <v>1</v>
      </c>
      <c r="D28" s="45" t="s">
        <v>36</v>
      </c>
      <c r="E28" s="46">
        <f t="shared" ref="E28:E29" si="1">1/3</f>
        <v>0.33333333333333331</v>
      </c>
      <c r="F28" s="46">
        <f>'E. Metodología estadística'!F106</f>
        <v>0.33333333333333331</v>
      </c>
      <c r="G28" s="50">
        <f t="shared" ref="G28:G29" si="2">F28*E28</f>
        <v>0.1111111111111111</v>
      </c>
      <c r="J28" s="37"/>
    </row>
    <row r="29" spans="1:10" ht="37.5" customHeight="1" x14ac:dyDescent="0.25">
      <c r="A29" s="40"/>
      <c r="B29" s="186"/>
      <c r="C29" s="45">
        <v>2</v>
      </c>
      <c r="D29" s="45" t="s">
        <v>37</v>
      </c>
      <c r="E29" s="46">
        <f t="shared" si="1"/>
        <v>0.33333333333333331</v>
      </c>
      <c r="F29" s="46">
        <f>'E. Metodología estadística'!F114</f>
        <v>1</v>
      </c>
      <c r="G29" s="50">
        <f t="shared" si="2"/>
        <v>0.33333333333333331</v>
      </c>
      <c r="J29" s="37"/>
    </row>
    <row r="30" spans="1:10" ht="37.5" customHeight="1" x14ac:dyDescent="0.25">
      <c r="A30" s="40"/>
      <c r="B30" s="191"/>
      <c r="C30" s="45">
        <v>3</v>
      </c>
      <c r="D30" s="45" t="s">
        <v>38</v>
      </c>
      <c r="E30" s="46">
        <f>1/3</f>
        <v>0.33333333333333331</v>
      </c>
      <c r="F30" s="46">
        <f>'E. Metodología estadística'!F122</f>
        <v>0.5</v>
      </c>
      <c r="G30" s="50">
        <f>F30*E30</f>
        <v>0.16666666666666666</v>
      </c>
      <c r="J30" s="37"/>
    </row>
    <row r="31" spans="1:10" ht="37.5" customHeight="1" thickBot="1" x14ac:dyDescent="0.3">
      <c r="A31" s="40"/>
      <c r="B31" s="192"/>
      <c r="C31" s="51" t="s">
        <v>32</v>
      </c>
      <c r="D31" s="188" t="s">
        <v>39</v>
      </c>
      <c r="E31" s="193"/>
      <c r="F31" s="193"/>
      <c r="G31" s="52">
        <f>SUM(G28:G30)</f>
        <v>0.61111111111111105</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21</v>
      </c>
      <c r="C34" s="48" t="s">
        <v>22</v>
      </c>
      <c r="D34" s="48" t="s">
        <v>28</v>
      </c>
      <c r="E34" s="48" t="s">
        <v>23</v>
      </c>
      <c r="F34" s="48" t="s">
        <v>29</v>
      </c>
      <c r="G34" s="49" t="s">
        <v>528</v>
      </c>
      <c r="J34" s="37"/>
    </row>
    <row r="35" spans="1:10" ht="36" customHeight="1" x14ac:dyDescent="0.25">
      <c r="A35" s="40"/>
      <c r="B35" s="185" t="s">
        <v>19</v>
      </c>
      <c r="C35" s="45">
        <v>1</v>
      </c>
      <c r="D35" s="45" t="s">
        <v>40</v>
      </c>
      <c r="E35" s="46">
        <f t="shared" ref="E35:E36" si="3">1/2</f>
        <v>0.5</v>
      </c>
      <c r="F35" s="46">
        <f>'F. Accesibilidad y uso'!F68</f>
        <v>0.74999999999999989</v>
      </c>
      <c r="G35" s="50">
        <f t="shared" ref="G35:G36" si="4">F35*E35</f>
        <v>0.37499999999999994</v>
      </c>
      <c r="J35" s="37"/>
    </row>
    <row r="36" spans="1:10" ht="36" customHeight="1" x14ac:dyDescent="0.25">
      <c r="A36" s="40"/>
      <c r="B36" s="186"/>
      <c r="C36" s="45">
        <v>2</v>
      </c>
      <c r="D36" s="45" t="s">
        <v>41</v>
      </c>
      <c r="E36" s="46">
        <f t="shared" si="3"/>
        <v>0.5</v>
      </c>
      <c r="F36" s="46">
        <f>'F. Accesibilidad y uso'!F78</f>
        <v>0.20833333333333331</v>
      </c>
      <c r="G36" s="50">
        <f t="shared" si="4"/>
        <v>0.10416666666666666</v>
      </c>
      <c r="J36" s="37"/>
    </row>
    <row r="37" spans="1:10" ht="36" customHeight="1" thickBot="1" x14ac:dyDescent="0.3">
      <c r="A37" s="40"/>
      <c r="B37" s="187"/>
      <c r="C37" s="51" t="s">
        <v>32</v>
      </c>
      <c r="D37" s="188" t="s">
        <v>42</v>
      </c>
      <c r="E37" s="189"/>
      <c r="F37" s="189"/>
      <c r="G37" s="52">
        <f>SUM(G35:G36)</f>
        <v>0.47916666666666663</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525</v>
      </c>
      <c r="C42" s="86"/>
      <c r="D42" s="86"/>
      <c r="E42" s="86"/>
      <c r="F42" s="86"/>
      <c r="G42" s="86"/>
      <c r="H42" s="86"/>
      <c r="I42" s="87"/>
      <c r="J42" s="37"/>
    </row>
    <row r="43" spans="1:10" ht="15" customHeight="1" x14ac:dyDescent="0.25">
      <c r="A43" s="40"/>
      <c r="B43" s="89" t="s">
        <v>509</v>
      </c>
      <c r="C43" s="82"/>
      <c r="D43" s="82"/>
      <c r="E43" s="82"/>
      <c r="F43" s="82"/>
      <c r="G43" s="82"/>
      <c r="H43" s="82"/>
      <c r="I43" s="88"/>
      <c r="J43" s="37"/>
    </row>
    <row r="44" spans="1:10" ht="15" customHeight="1" x14ac:dyDescent="0.25">
      <c r="A44" s="40"/>
      <c r="B44" s="89" t="s">
        <v>526</v>
      </c>
      <c r="C44" s="82"/>
      <c r="D44" s="82"/>
      <c r="E44" s="82"/>
      <c r="F44" s="82"/>
      <c r="G44" s="82"/>
      <c r="H44" s="82"/>
      <c r="I44" s="88"/>
      <c r="J44" s="37"/>
    </row>
    <row r="45" spans="1:10" ht="15" customHeight="1" x14ac:dyDescent="0.25">
      <c r="A45" s="40"/>
      <c r="B45" s="90" t="s">
        <v>512</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ANDbelMn1zFGrZ96OHHw0FRhykWP9ADZI8Li/V/QbbpuQ5m0pOdwBxAbnWvSvyaSyq/57xPEDKM4MLs/fxcWTA==" saltValue="lcmwOlRw1HmoYlcZ/ROiOw=="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zoomScale="85" zoomScaleNormal="55" zoomScaleSheetLayoutView="85" workbookViewId="0">
      <selection activeCell="D49" sqref="D49"/>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07"/>
      <c r="B1" s="208"/>
      <c r="C1" s="208"/>
      <c r="D1" s="208"/>
      <c r="E1" s="208"/>
      <c r="F1" s="208"/>
      <c r="G1" s="208"/>
      <c r="H1" s="208"/>
      <c r="I1" s="208"/>
      <c r="J1" s="208"/>
      <c r="K1" s="208"/>
      <c r="L1" s="208"/>
      <c r="M1" s="209"/>
    </row>
    <row r="2" spans="1:13" s="33" customFormat="1" ht="14.25" customHeight="1" x14ac:dyDescent="0.3">
      <c r="A2" s="169" t="s">
        <v>0</v>
      </c>
      <c r="B2" s="170"/>
      <c r="C2" s="170"/>
      <c r="D2" s="170"/>
      <c r="E2" s="170"/>
      <c r="F2" s="170"/>
      <c r="G2" s="170"/>
      <c r="H2" s="170"/>
      <c r="I2" s="170"/>
      <c r="J2" s="170"/>
      <c r="K2" s="170"/>
      <c r="L2" s="170"/>
      <c r="M2" s="184"/>
    </row>
    <row r="3" spans="1:13" s="33" customFormat="1" ht="17.45" customHeight="1" x14ac:dyDescent="0.3">
      <c r="A3" s="169" t="s">
        <v>1</v>
      </c>
      <c r="B3" s="170"/>
      <c r="C3" s="170"/>
      <c r="D3" s="170"/>
      <c r="E3" s="170"/>
      <c r="F3" s="170"/>
      <c r="G3" s="170"/>
      <c r="H3" s="170"/>
      <c r="I3" s="170"/>
      <c r="J3" s="170"/>
      <c r="K3" s="170"/>
      <c r="L3" s="170"/>
      <c r="M3" s="184"/>
    </row>
    <row r="4" spans="1:13" s="33" customFormat="1" ht="17.45" customHeight="1" x14ac:dyDescent="0.3">
      <c r="A4" s="169" t="s">
        <v>2</v>
      </c>
      <c r="B4" s="170"/>
      <c r="C4" s="170"/>
      <c r="D4" s="170"/>
      <c r="E4" s="170"/>
      <c r="F4" s="170"/>
      <c r="G4" s="170"/>
      <c r="H4" s="170"/>
      <c r="I4" s="170"/>
      <c r="J4" s="170"/>
      <c r="K4" s="170"/>
      <c r="L4" s="170"/>
      <c r="M4" s="184"/>
    </row>
    <row r="5" spans="1:13" s="33" customFormat="1" ht="14.25" customHeight="1" x14ac:dyDescent="0.3">
      <c r="A5" s="169">
        <v>2024</v>
      </c>
      <c r="B5" s="170"/>
      <c r="C5" s="170"/>
      <c r="D5" s="170"/>
      <c r="E5" s="170"/>
      <c r="F5" s="170"/>
      <c r="G5" s="170"/>
      <c r="H5" s="170"/>
      <c r="I5" s="170"/>
      <c r="J5" s="170"/>
      <c r="K5" s="170"/>
      <c r="L5" s="170"/>
      <c r="M5" s="184"/>
    </row>
    <row r="6" spans="1:13" s="33" customFormat="1" ht="14.25" customHeight="1" x14ac:dyDescent="0.3">
      <c r="A6" s="210"/>
      <c r="B6" s="170"/>
      <c r="C6" s="170"/>
      <c r="D6" s="170"/>
      <c r="E6" s="170"/>
      <c r="F6" s="170"/>
      <c r="G6" s="170"/>
      <c r="H6" s="170"/>
      <c r="I6" s="170"/>
      <c r="J6" s="170"/>
      <c r="K6" s="170"/>
      <c r="L6" s="170"/>
      <c r="M6" s="184"/>
    </row>
    <row r="7" spans="1:13" ht="14.25" customHeight="1" x14ac:dyDescent="0.25">
      <c r="A7" s="157" t="s">
        <v>11</v>
      </c>
      <c r="B7" s="158"/>
      <c r="C7" s="158"/>
      <c r="D7" s="158"/>
      <c r="E7" s="158"/>
      <c r="F7" s="158"/>
      <c r="G7" s="158"/>
      <c r="H7" s="158"/>
      <c r="I7" s="158"/>
      <c r="J7" s="158"/>
      <c r="K7" s="158"/>
      <c r="L7" s="158"/>
      <c r="M7" s="159"/>
    </row>
    <row r="8" spans="1:13" ht="14.25" customHeight="1" thickBot="1" x14ac:dyDescent="0.3">
      <c r="A8" s="190"/>
      <c r="B8" s="155"/>
      <c r="C8" s="155"/>
      <c r="D8" s="155"/>
      <c r="E8" s="155"/>
      <c r="F8" s="155"/>
      <c r="G8" s="155"/>
      <c r="H8" s="155"/>
      <c r="I8" s="155"/>
      <c r="J8" s="155"/>
      <c r="K8" s="155"/>
      <c r="L8" s="155"/>
      <c r="M8" s="156"/>
    </row>
    <row r="9" spans="1:13" ht="39.75" customHeight="1" thickBot="1" x14ac:dyDescent="0.3">
      <c r="A9" s="201" t="s">
        <v>500</v>
      </c>
      <c r="B9" s="202"/>
      <c r="C9" s="202"/>
      <c r="D9" s="202"/>
      <c r="E9" s="202"/>
      <c r="F9" s="202"/>
      <c r="G9" s="202"/>
      <c r="H9" s="202"/>
      <c r="I9" s="202"/>
      <c r="J9" s="202"/>
      <c r="K9" s="202"/>
      <c r="L9" s="202"/>
      <c r="M9" s="203"/>
    </row>
    <row r="10" spans="1:13" ht="14.25" customHeight="1" x14ac:dyDescent="0.25">
      <c r="A10" s="40"/>
      <c r="B10" s="94"/>
      <c r="C10" s="94"/>
      <c r="D10" s="95"/>
      <c r="E10" s="95"/>
      <c r="F10" s="95"/>
      <c r="G10" s="95"/>
      <c r="H10" s="95"/>
      <c r="I10" s="95"/>
      <c r="J10" s="95"/>
      <c r="K10" s="95"/>
      <c r="M10" s="37"/>
    </row>
    <row r="11" spans="1:13" ht="14.25" hidden="1" customHeight="1" x14ac:dyDescent="0.25">
      <c r="A11" s="40"/>
      <c r="B11" s="8" t="s">
        <v>43</v>
      </c>
      <c r="C11" s="9" t="s">
        <v>44</v>
      </c>
      <c r="D11" s="8" t="s">
        <v>45</v>
      </c>
      <c r="E11" s="9" t="s">
        <v>46</v>
      </c>
      <c r="F11" s="9" t="s">
        <v>47</v>
      </c>
      <c r="G11" s="9" t="s">
        <v>48</v>
      </c>
      <c r="H11" s="9" t="s">
        <v>49</v>
      </c>
      <c r="I11" s="9" t="s">
        <v>50</v>
      </c>
      <c r="J11" s="9" t="s">
        <v>51</v>
      </c>
      <c r="K11" s="9" t="s">
        <v>52</v>
      </c>
      <c r="M11" s="37"/>
    </row>
    <row r="12" spans="1:13" ht="14.25" hidden="1" customHeight="1" x14ac:dyDescent="0.25">
      <c r="A12" s="40"/>
      <c r="B12" s="127">
        <v>6</v>
      </c>
      <c r="C12" s="128" t="s">
        <v>53</v>
      </c>
      <c r="D12" s="129" t="s">
        <v>54</v>
      </c>
      <c r="E12" s="130">
        <v>6</v>
      </c>
      <c r="F12" s="131" t="s">
        <v>30</v>
      </c>
      <c r="G12" s="131" t="s">
        <v>55</v>
      </c>
      <c r="H12" s="131" t="s">
        <v>56</v>
      </c>
      <c r="I12" s="132">
        <v>1</v>
      </c>
      <c r="J12" s="132">
        <v>0.25</v>
      </c>
      <c r="K12" s="132">
        <v>0.25</v>
      </c>
      <c r="M12" s="37"/>
    </row>
    <row r="13" spans="1:13" ht="14.25" hidden="1" customHeight="1" x14ac:dyDescent="0.25">
      <c r="A13" s="40"/>
      <c r="B13" s="127">
        <v>7</v>
      </c>
      <c r="C13" s="128" t="s">
        <v>57</v>
      </c>
      <c r="D13" s="129" t="s">
        <v>54</v>
      </c>
      <c r="E13" s="130">
        <v>8</v>
      </c>
      <c r="F13" s="131" t="s">
        <v>30</v>
      </c>
      <c r="G13" s="131" t="s">
        <v>55</v>
      </c>
      <c r="H13" s="131" t="s">
        <v>56</v>
      </c>
      <c r="I13" s="132">
        <v>1</v>
      </c>
      <c r="J13" s="132">
        <v>0.25</v>
      </c>
      <c r="K13" s="132">
        <v>0.25</v>
      </c>
      <c r="M13" s="37"/>
    </row>
    <row r="14" spans="1:13" ht="14.25" hidden="1" customHeight="1" x14ac:dyDescent="0.25">
      <c r="A14" s="40"/>
      <c r="B14" s="133" t="s">
        <v>314</v>
      </c>
      <c r="C14" s="128" t="s">
        <v>58</v>
      </c>
      <c r="D14" s="129" t="s">
        <v>185</v>
      </c>
      <c r="E14" s="130">
        <v>38</v>
      </c>
      <c r="F14" s="131" t="s">
        <v>30</v>
      </c>
      <c r="G14" s="131" t="s">
        <v>55</v>
      </c>
      <c r="H14" s="131" t="s">
        <v>56</v>
      </c>
      <c r="I14" s="132">
        <v>0.25</v>
      </c>
      <c r="J14" s="132">
        <v>0.25</v>
      </c>
      <c r="K14" s="132">
        <v>6.25E-2</v>
      </c>
      <c r="M14" s="37"/>
    </row>
    <row r="15" spans="1:13" ht="14.25" hidden="1" customHeight="1" x14ac:dyDescent="0.25">
      <c r="A15" s="40"/>
      <c r="B15" s="133" t="s">
        <v>315</v>
      </c>
      <c r="C15" s="128" t="s">
        <v>60</v>
      </c>
      <c r="D15" s="129" t="s">
        <v>185</v>
      </c>
      <c r="E15" s="130">
        <v>40</v>
      </c>
      <c r="F15" s="131" t="s">
        <v>30</v>
      </c>
      <c r="G15" s="131" t="s">
        <v>55</v>
      </c>
      <c r="H15" s="131" t="s">
        <v>56</v>
      </c>
      <c r="I15" s="132">
        <v>0.25</v>
      </c>
      <c r="J15" s="132">
        <v>0.25</v>
      </c>
      <c r="K15" s="132">
        <v>6.25E-2</v>
      </c>
      <c r="M15" s="37"/>
    </row>
    <row r="16" spans="1:13" ht="14.25" hidden="1" customHeight="1" x14ac:dyDescent="0.25">
      <c r="A16" s="40"/>
      <c r="B16" s="133" t="s">
        <v>316</v>
      </c>
      <c r="C16" s="128" t="s">
        <v>61</v>
      </c>
      <c r="D16" s="129"/>
      <c r="E16" s="130">
        <v>42</v>
      </c>
      <c r="F16" s="131" t="s">
        <v>30</v>
      </c>
      <c r="G16" s="131" t="s">
        <v>55</v>
      </c>
      <c r="H16" s="131" t="s">
        <v>56</v>
      </c>
      <c r="I16" s="132" t="s">
        <v>260</v>
      </c>
      <c r="J16" s="132">
        <v>0.25</v>
      </c>
      <c r="K16" s="132" t="e">
        <v>#VALUE!</v>
      </c>
      <c r="M16" s="37"/>
    </row>
    <row r="17" spans="1:13" ht="14.25" hidden="1" customHeight="1" x14ac:dyDescent="0.25">
      <c r="A17" s="40"/>
      <c r="B17" s="133" t="s">
        <v>317</v>
      </c>
      <c r="C17" s="128" t="s">
        <v>62</v>
      </c>
      <c r="D17" s="129" t="s">
        <v>185</v>
      </c>
      <c r="E17" s="130">
        <v>44</v>
      </c>
      <c r="F17" s="131" t="s">
        <v>30</v>
      </c>
      <c r="G17" s="131" t="s">
        <v>55</v>
      </c>
      <c r="H17" s="131" t="s">
        <v>56</v>
      </c>
      <c r="I17" s="132">
        <v>0.25</v>
      </c>
      <c r="J17" s="132">
        <v>0.25</v>
      </c>
      <c r="K17" s="132">
        <v>6.25E-2</v>
      </c>
      <c r="M17" s="37"/>
    </row>
    <row r="18" spans="1:13" ht="14.25" hidden="1" customHeight="1" x14ac:dyDescent="0.25">
      <c r="A18" s="40"/>
      <c r="B18" s="133" t="s">
        <v>318</v>
      </c>
      <c r="C18" s="128" t="s">
        <v>63</v>
      </c>
      <c r="D18" s="129"/>
      <c r="E18" s="130">
        <v>46</v>
      </c>
      <c r="F18" s="131" t="s">
        <v>30</v>
      </c>
      <c r="G18" s="131" t="s">
        <v>55</v>
      </c>
      <c r="H18" s="131" t="s">
        <v>56</v>
      </c>
      <c r="I18" s="134" t="s">
        <v>260</v>
      </c>
      <c r="J18" s="132">
        <v>0.25</v>
      </c>
      <c r="K18" s="132" t="e">
        <v>#VALUE!</v>
      </c>
      <c r="M18" s="37"/>
    </row>
    <row r="19" spans="1:13" ht="14.25" hidden="1" customHeight="1" x14ac:dyDescent="0.25">
      <c r="A19" s="40"/>
      <c r="B19" s="133" t="s">
        <v>319</v>
      </c>
      <c r="C19" s="128" t="s">
        <v>320</v>
      </c>
      <c r="D19" s="129"/>
      <c r="E19" s="130">
        <v>47</v>
      </c>
      <c r="F19" s="131" t="s">
        <v>30</v>
      </c>
      <c r="G19" s="131" t="s">
        <v>55</v>
      </c>
      <c r="H19" s="131" t="s">
        <v>56</v>
      </c>
      <c r="I19" s="134" t="s">
        <v>260</v>
      </c>
      <c r="J19" s="132">
        <v>0.25</v>
      </c>
      <c r="K19" s="132" t="e">
        <v>#VALUE!</v>
      </c>
      <c r="M19" s="37"/>
    </row>
    <row r="20" spans="1:13" ht="14.25" hidden="1" customHeight="1" x14ac:dyDescent="0.25">
      <c r="A20" s="40"/>
      <c r="B20" s="133" t="s">
        <v>321</v>
      </c>
      <c r="C20" s="128" t="s">
        <v>322</v>
      </c>
      <c r="D20" s="129"/>
      <c r="E20" s="130">
        <v>49</v>
      </c>
      <c r="F20" s="131" t="s">
        <v>30</v>
      </c>
      <c r="G20" s="131" t="s">
        <v>55</v>
      </c>
      <c r="H20" s="131" t="s">
        <v>56</v>
      </c>
      <c r="I20" s="134" t="s">
        <v>260</v>
      </c>
      <c r="J20" s="132">
        <v>0.25</v>
      </c>
      <c r="K20" s="132" t="e">
        <v>#VALUE!</v>
      </c>
      <c r="M20" s="37"/>
    </row>
    <row r="21" spans="1:13" ht="14.25" hidden="1" customHeight="1" x14ac:dyDescent="0.25">
      <c r="A21" s="40"/>
      <c r="B21" s="133" t="s">
        <v>323</v>
      </c>
      <c r="C21" s="128" t="s">
        <v>324</v>
      </c>
      <c r="D21" s="129"/>
      <c r="E21" s="130">
        <v>51</v>
      </c>
      <c r="F21" s="131" t="s">
        <v>30</v>
      </c>
      <c r="G21" s="131" t="s">
        <v>55</v>
      </c>
      <c r="H21" s="131" t="s">
        <v>56</v>
      </c>
      <c r="I21" s="134" t="s">
        <v>260</v>
      </c>
      <c r="J21" s="132">
        <v>0.25</v>
      </c>
      <c r="K21" s="132" t="e">
        <v>#VALUE!</v>
      </c>
      <c r="M21" s="37"/>
    </row>
    <row r="22" spans="1:13" ht="14.25" hidden="1" customHeight="1" x14ac:dyDescent="0.25">
      <c r="A22" s="40"/>
      <c r="B22" s="133" t="s">
        <v>325</v>
      </c>
      <c r="C22" s="128" t="s">
        <v>326</v>
      </c>
      <c r="D22" s="129"/>
      <c r="E22" s="130">
        <v>53</v>
      </c>
      <c r="F22" s="131" t="s">
        <v>30</v>
      </c>
      <c r="G22" s="131" t="s">
        <v>55</v>
      </c>
      <c r="H22" s="131" t="s">
        <v>56</v>
      </c>
      <c r="I22" s="134" t="s">
        <v>260</v>
      </c>
      <c r="J22" s="132">
        <v>0.25</v>
      </c>
      <c r="K22" s="132" t="e">
        <v>#VALUE!</v>
      </c>
      <c r="M22" s="37"/>
    </row>
    <row r="23" spans="1:13" ht="14.25" hidden="1" customHeight="1" x14ac:dyDescent="0.25">
      <c r="A23" s="40"/>
      <c r="B23" s="133" t="s">
        <v>327</v>
      </c>
      <c r="C23" s="128" t="s">
        <v>63</v>
      </c>
      <c r="D23" s="129" t="s">
        <v>185</v>
      </c>
      <c r="E23" s="130">
        <v>55</v>
      </c>
      <c r="F23" s="131" t="s">
        <v>30</v>
      </c>
      <c r="G23" s="131" t="s">
        <v>55</v>
      </c>
      <c r="H23" s="131" t="s">
        <v>56</v>
      </c>
      <c r="I23" s="132">
        <v>0</v>
      </c>
      <c r="J23" s="132">
        <v>0.25</v>
      </c>
      <c r="K23" s="132">
        <v>0</v>
      </c>
      <c r="M23" s="37"/>
    </row>
    <row r="24" spans="1:13" ht="14.25" hidden="1" customHeight="1" x14ac:dyDescent="0.25">
      <c r="A24" s="40"/>
      <c r="B24" s="133" t="s">
        <v>328</v>
      </c>
      <c r="C24" s="128" t="s">
        <v>64</v>
      </c>
      <c r="D24" s="129"/>
      <c r="E24" s="130">
        <v>56</v>
      </c>
      <c r="F24" s="131" t="s">
        <v>30</v>
      </c>
      <c r="G24" s="131" t="s">
        <v>31</v>
      </c>
      <c r="H24" s="131" t="s">
        <v>56</v>
      </c>
      <c r="I24" s="134" t="s">
        <v>260</v>
      </c>
      <c r="J24" s="134">
        <v>0.33333333333333331</v>
      </c>
      <c r="K24" s="132" t="e">
        <v>#VALUE!</v>
      </c>
      <c r="M24" s="37"/>
    </row>
    <row r="25" spans="1:13" ht="14.25" hidden="1" customHeight="1" x14ac:dyDescent="0.25">
      <c r="A25" s="40"/>
      <c r="B25" s="133" t="s">
        <v>329</v>
      </c>
      <c r="C25" s="128" t="s">
        <v>330</v>
      </c>
      <c r="D25" s="129"/>
      <c r="E25" s="130">
        <v>58</v>
      </c>
      <c r="F25" s="131" t="s">
        <v>30</v>
      </c>
      <c r="G25" s="131" t="s">
        <v>31</v>
      </c>
      <c r="H25" s="131" t="s">
        <v>56</v>
      </c>
      <c r="I25" s="134" t="s">
        <v>260</v>
      </c>
      <c r="J25" s="134">
        <v>0.33333333333333331</v>
      </c>
      <c r="K25" s="132" t="e">
        <v>#VALUE!</v>
      </c>
      <c r="M25" s="37"/>
    </row>
    <row r="26" spans="1:13" ht="14.25" hidden="1" customHeight="1" x14ac:dyDescent="0.25">
      <c r="A26" s="40"/>
      <c r="B26" s="133" t="s">
        <v>331</v>
      </c>
      <c r="C26" s="128" t="s">
        <v>332</v>
      </c>
      <c r="D26" s="129" t="s">
        <v>185</v>
      </c>
      <c r="E26" s="130">
        <v>60</v>
      </c>
      <c r="F26" s="131" t="s">
        <v>30</v>
      </c>
      <c r="G26" s="131" t="s">
        <v>31</v>
      </c>
      <c r="H26" s="131" t="s">
        <v>56</v>
      </c>
      <c r="I26" s="134">
        <v>0.33333333333333331</v>
      </c>
      <c r="J26" s="132">
        <v>0.33333333333333331</v>
      </c>
      <c r="K26" s="132">
        <v>0.1111111111111111</v>
      </c>
      <c r="M26" s="37"/>
    </row>
    <row r="27" spans="1:13" ht="14.25" hidden="1" customHeight="1" x14ac:dyDescent="0.25">
      <c r="A27" s="40"/>
      <c r="B27" s="133" t="s">
        <v>333</v>
      </c>
      <c r="C27" s="128" t="s">
        <v>334</v>
      </c>
      <c r="D27" s="129"/>
      <c r="E27" s="130">
        <v>62</v>
      </c>
      <c r="F27" s="131" t="s">
        <v>30</v>
      </c>
      <c r="G27" s="131" t="s">
        <v>31</v>
      </c>
      <c r="H27" s="131" t="s">
        <v>56</v>
      </c>
      <c r="I27" s="134" t="s">
        <v>260</v>
      </c>
      <c r="J27" s="132">
        <v>0.33</v>
      </c>
      <c r="K27" s="132" t="e">
        <v>#VALUE!</v>
      </c>
      <c r="M27" s="37"/>
    </row>
    <row r="28" spans="1:13" ht="14.25" hidden="1" customHeight="1" x14ac:dyDescent="0.25">
      <c r="A28" s="40"/>
      <c r="B28" s="133" t="s">
        <v>335</v>
      </c>
      <c r="C28" s="128" t="s">
        <v>65</v>
      </c>
      <c r="D28" s="129"/>
      <c r="E28" s="130">
        <v>64</v>
      </c>
      <c r="F28" s="131" t="s">
        <v>30</v>
      </c>
      <c r="G28" s="131" t="s">
        <v>31</v>
      </c>
      <c r="H28" s="131" t="s">
        <v>56</v>
      </c>
      <c r="I28" s="134" t="s">
        <v>260</v>
      </c>
      <c r="J28" s="132">
        <v>0.33</v>
      </c>
      <c r="K28" s="132" t="e">
        <v>#VALUE!</v>
      </c>
      <c r="M28" s="37"/>
    </row>
    <row r="29" spans="1:13" ht="14.25" hidden="1" customHeight="1" x14ac:dyDescent="0.25">
      <c r="A29" s="40"/>
      <c r="B29" s="133" t="s">
        <v>312</v>
      </c>
      <c r="C29" s="128" t="s">
        <v>313</v>
      </c>
      <c r="D29" s="129" t="s">
        <v>185</v>
      </c>
      <c r="E29" s="130">
        <v>67</v>
      </c>
      <c r="F29" s="131" t="s">
        <v>30</v>
      </c>
      <c r="G29" s="131" t="s">
        <v>31</v>
      </c>
      <c r="H29" s="131" t="s">
        <v>56</v>
      </c>
      <c r="I29" s="132">
        <v>0.25</v>
      </c>
      <c r="J29" s="132">
        <v>0.33</v>
      </c>
      <c r="K29" s="132">
        <v>6.6000000000000003E-2</v>
      </c>
      <c r="M29" s="37"/>
    </row>
    <row r="30" spans="1:13" ht="14.25" hidden="1" customHeight="1" x14ac:dyDescent="0.25">
      <c r="A30" s="40"/>
      <c r="B30" s="133" t="s">
        <v>336</v>
      </c>
      <c r="C30" s="128" t="s">
        <v>66</v>
      </c>
      <c r="D30" s="129" t="s">
        <v>185</v>
      </c>
      <c r="E30" s="130">
        <v>70</v>
      </c>
      <c r="F30" s="131" t="s">
        <v>30</v>
      </c>
      <c r="G30" s="131" t="s">
        <v>31</v>
      </c>
      <c r="H30" s="131" t="s">
        <v>56</v>
      </c>
      <c r="I30" s="132">
        <v>0.25</v>
      </c>
      <c r="J30" s="132">
        <v>0.33</v>
      </c>
      <c r="K30" s="132">
        <v>6.6000000000000003E-2</v>
      </c>
      <c r="M30" s="37"/>
    </row>
    <row r="31" spans="1:13" ht="14.25" hidden="1" customHeight="1" x14ac:dyDescent="0.25">
      <c r="A31" s="40"/>
      <c r="B31" s="133" t="s">
        <v>337</v>
      </c>
      <c r="C31" s="128" t="s">
        <v>67</v>
      </c>
      <c r="D31" s="129"/>
      <c r="E31" s="130">
        <v>73</v>
      </c>
      <c r="F31" s="131" t="s">
        <v>30</v>
      </c>
      <c r="G31" s="131" t="s">
        <v>31</v>
      </c>
      <c r="H31" s="131" t="s">
        <v>56</v>
      </c>
      <c r="I31" s="134" t="s">
        <v>260</v>
      </c>
      <c r="J31" s="132">
        <v>0.33</v>
      </c>
      <c r="K31" s="132" t="e">
        <v>#VALUE!</v>
      </c>
      <c r="M31" s="37"/>
    </row>
    <row r="32" spans="1:13" ht="14.25" hidden="1" customHeight="1" x14ac:dyDescent="0.25">
      <c r="A32" s="40"/>
      <c r="B32" s="133" t="s">
        <v>338</v>
      </c>
      <c r="C32" s="128" t="s">
        <v>339</v>
      </c>
      <c r="D32" s="129"/>
      <c r="E32" s="130">
        <v>76</v>
      </c>
      <c r="F32" s="131" t="s">
        <v>30</v>
      </c>
      <c r="G32" s="131" t="s">
        <v>31</v>
      </c>
      <c r="H32" s="131" t="s">
        <v>56</v>
      </c>
      <c r="I32" s="134" t="s">
        <v>260</v>
      </c>
      <c r="J32" s="132">
        <v>0.33</v>
      </c>
      <c r="K32" s="132" t="e">
        <v>#VALUE!</v>
      </c>
      <c r="M32" s="37"/>
    </row>
    <row r="33" spans="1:13" ht="14.25" hidden="1" customHeight="1" x14ac:dyDescent="0.25">
      <c r="A33" s="40"/>
      <c r="B33" s="133" t="s">
        <v>340</v>
      </c>
      <c r="C33" s="128" t="s">
        <v>341</v>
      </c>
      <c r="D33" s="129"/>
      <c r="E33" s="130">
        <v>79</v>
      </c>
      <c r="F33" s="131" t="s">
        <v>30</v>
      </c>
      <c r="G33" s="131" t="s">
        <v>31</v>
      </c>
      <c r="H33" s="131" t="s">
        <v>56</v>
      </c>
      <c r="I33" s="134" t="s">
        <v>260</v>
      </c>
      <c r="J33" s="132">
        <v>0.33</v>
      </c>
      <c r="K33" s="132" t="e">
        <v>#VALUE!</v>
      </c>
      <c r="M33" s="37"/>
    </row>
    <row r="34" spans="1:13" ht="14.25" hidden="1" customHeight="1" x14ac:dyDescent="0.25">
      <c r="A34" s="40"/>
      <c r="B34" s="133" t="s">
        <v>342</v>
      </c>
      <c r="C34" s="128" t="s">
        <v>68</v>
      </c>
      <c r="D34" s="129" t="s">
        <v>185</v>
      </c>
      <c r="E34" s="130">
        <v>80</v>
      </c>
      <c r="F34" s="131" t="s">
        <v>30</v>
      </c>
      <c r="G34" s="131" t="s">
        <v>31</v>
      </c>
      <c r="H34" s="131" t="s">
        <v>56</v>
      </c>
      <c r="I34" s="132">
        <v>1</v>
      </c>
      <c r="J34" s="132">
        <v>0.33</v>
      </c>
      <c r="K34" s="132">
        <v>0.33</v>
      </c>
      <c r="M34" s="37"/>
    </row>
    <row r="35" spans="1:13" ht="14.25" hidden="1" customHeight="1" x14ac:dyDescent="0.25">
      <c r="A35" s="40"/>
      <c r="B35" s="133" t="s">
        <v>343</v>
      </c>
      <c r="C35" s="128" t="s">
        <v>344</v>
      </c>
      <c r="D35" s="129"/>
      <c r="E35" s="130">
        <v>82</v>
      </c>
      <c r="F35" s="131" t="s">
        <v>30</v>
      </c>
      <c r="G35" s="131" t="s">
        <v>31</v>
      </c>
      <c r="H35" s="131" t="s">
        <v>56</v>
      </c>
      <c r="I35" s="134" t="s">
        <v>260</v>
      </c>
      <c r="J35" s="132">
        <v>0.33</v>
      </c>
      <c r="K35" s="132" t="e">
        <v>#VALUE!</v>
      </c>
      <c r="M35" s="37"/>
    </row>
    <row r="36" spans="1:13" ht="14.25" hidden="1" customHeight="1" x14ac:dyDescent="0.25">
      <c r="A36" s="40"/>
      <c r="B36" s="133" t="s">
        <v>345</v>
      </c>
      <c r="C36" s="128" t="s">
        <v>346</v>
      </c>
      <c r="D36" s="129"/>
      <c r="E36" s="130">
        <v>84</v>
      </c>
      <c r="F36" s="131" t="s">
        <v>30</v>
      </c>
      <c r="G36" s="131" t="s">
        <v>31</v>
      </c>
      <c r="H36" s="131" t="s">
        <v>56</v>
      </c>
      <c r="I36" s="134" t="s">
        <v>260</v>
      </c>
      <c r="J36" s="132">
        <v>0.33</v>
      </c>
      <c r="K36" s="132" t="e">
        <v>#VALUE!</v>
      </c>
      <c r="M36" s="37"/>
    </row>
    <row r="37" spans="1:13" ht="28.5" customHeight="1" x14ac:dyDescent="0.25">
      <c r="A37" s="40"/>
      <c r="B37" s="6" t="s">
        <v>499</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532</v>
      </c>
      <c r="D40" s="16" t="s">
        <v>513</v>
      </c>
      <c r="E40" s="17" t="s">
        <v>69</v>
      </c>
      <c r="F40" s="18" t="s">
        <v>531</v>
      </c>
      <c r="M40" s="37"/>
    </row>
    <row r="41" spans="1:13" ht="27.75" customHeight="1" x14ac:dyDescent="0.25">
      <c r="A41" s="40"/>
      <c r="C41" s="28" t="s">
        <v>70</v>
      </c>
      <c r="D41" s="29">
        <f>I12</f>
        <v>1</v>
      </c>
      <c r="E41" s="29">
        <v>0.25</v>
      </c>
      <c r="F41" s="30">
        <f>E41*D41</f>
        <v>0.25</v>
      </c>
      <c r="M41" s="37"/>
    </row>
    <row r="42" spans="1:13" ht="27.75" customHeight="1" x14ac:dyDescent="0.25">
      <c r="A42" s="40"/>
      <c r="C42" s="19" t="s">
        <v>71</v>
      </c>
      <c r="D42" s="20">
        <f>I13</f>
        <v>1</v>
      </c>
      <c r="E42" s="20">
        <v>0.25</v>
      </c>
      <c r="F42" s="21">
        <f t="shared" ref="F42:F44" si="0">E42*D42</f>
        <v>0.25</v>
      </c>
      <c r="M42" s="37"/>
    </row>
    <row r="43" spans="1:13" ht="27.75" customHeight="1" x14ac:dyDescent="0.25">
      <c r="A43" s="40"/>
      <c r="C43" s="19" t="s">
        <v>72</v>
      </c>
      <c r="D43" s="20">
        <f>SUM(I14:I18)</f>
        <v>0.75</v>
      </c>
      <c r="E43" s="20">
        <v>0.25</v>
      </c>
      <c r="F43" s="21">
        <f t="shared" si="0"/>
        <v>0.1875</v>
      </c>
      <c r="M43" s="37"/>
    </row>
    <row r="44" spans="1:13" ht="27.75" customHeight="1" thickBot="1" x14ac:dyDescent="0.3">
      <c r="A44" s="40"/>
      <c r="C44" s="22" t="s">
        <v>73</v>
      </c>
      <c r="D44" s="23">
        <f>SUM(I19:I23)</f>
        <v>0</v>
      </c>
      <c r="E44" s="23">
        <v>0.25</v>
      </c>
      <c r="F44" s="24">
        <f t="shared" si="0"/>
        <v>0</v>
      </c>
      <c r="M44" s="37"/>
    </row>
    <row r="45" spans="1:13" ht="25.5" customHeight="1" thickBot="1" x14ac:dyDescent="0.3">
      <c r="A45" s="40"/>
      <c r="C45" s="204" t="s">
        <v>74</v>
      </c>
      <c r="D45" s="205"/>
      <c r="E45" s="206"/>
      <c r="F45" s="25">
        <f>SUM(F41:F44)</f>
        <v>0.6875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75</v>
      </c>
      <c r="D48" s="26" t="s">
        <v>513</v>
      </c>
      <c r="E48" s="26" t="s">
        <v>69</v>
      </c>
      <c r="F48" s="27" t="s">
        <v>533</v>
      </c>
      <c r="M48" s="37"/>
    </row>
    <row r="49" spans="1:13" ht="26.25" customHeight="1" x14ac:dyDescent="0.25">
      <c r="A49" s="40"/>
      <c r="C49" s="28" t="s">
        <v>76</v>
      </c>
      <c r="D49" s="29">
        <f>SUM(I24:I27)</f>
        <v>0.33333333333333331</v>
      </c>
      <c r="E49" s="29">
        <f t="shared" ref="E49:E51" si="1">1/3</f>
        <v>0.33333333333333331</v>
      </c>
      <c r="F49" s="30">
        <f t="shared" ref="F49:F51" si="2">E49*D49</f>
        <v>0.1111111111111111</v>
      </c>
      <c r="M49" s="37"/>
    </row>
    <row r="50" spans="1:13" ht="31.5" x14ac:dyDescent="0.25">
      <c r="A50" s="40"/>
      <c r="C50" s="28" t="s">
        <v>77</v>
      </c>
      <c r="D50" s="29">
        <f>SUM(I28:I33)</f>
        <v>0.5</v>
      </c>
      <c r="E50" s="29">
        <f t="shared" si="1"/>
        <v>0.33333333333333331</v>
      </c>
      <c r="F50" s="30">
        <f t="shared" si="2"/>
        <v>0.16666666666666666</v>
      </c>
      <c r="M50" s="37"/>
    </row>
    <row r="51" spans="1:13" ht="32.25" thickBot="1" x14ac:dyDescent="0.3">
      <c r="A51" s="40"/>
      <c r="C51" s="28" t="s">
        <v>78</v>
      </c>
      <c r="D51" s="29">
        <f>SUM(I34:I36)</f>
        <v>1</v>
      </c>
      <c r="E51" s="29">
        <f t="shared" si="1"/>
        <v>0.33333333333333331</v>
      </c>
      <c r="F51" s="30">
        <f t="shared" si="2"/>
        <v>0.33333333333333331</v>
      </c>
      <c r="M51" s="37"/>
    </row>
    <row r="52" spans="1:13" ht="26.25" customHeight="1" thickBot="1" x14ac:dyDescent="0.3">
      <c r="A52" s="40"/>
      <c r="C52" s="198" t="s">
        <v>74</v>
      </c>
      <c r="D52" s="199"/>
      <c r="E52" s="200"/>
      <c r="F52" s="31">
        <f>SUM(F49:F51)</f>
        <v>0.61111111111111116</v>
      </c>
      <c r="M52" s="37"/>
    </row>
    <row r="53" spans="1:13" ht="14.25" customHeight="1" thickBot="1" x14ac:dyDescent="0.3">
      <c r="A53" s="40"/>
      <c r="M53" s="37"/>
    </row>
    <row r="54" spans="1:13" ht="27.75" customHeight="1" thickBot="1" x14ac:dyDescent="0.3">
      <c r="A54" s="40"/>
      <c r="C54" s="195" t="s">
        <v>79</v>
      </c>
      <c r="D54" s="196"/>
      <c r="E54" s="197"/>
      <c r="F54" s="32">
        <f>(F45*50%)+(F52*50%)</f>
        <v>0.64930555555555558</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525</v>
      </c>
      <c r="D64" s="97"/>
      <c r="E64" s="97"/>
      <c r="F64" s="97"/>
      <c r="G64" s="97"/>
      <c r="H64" s="97"/>
      <c r="I64" s="97"/>
      <c r="J64" s="98"/>
      <c r="M64" s="99"/>
    </row>
    <row r="65" spans="1:13" s="12" customFormat="1" ht="17.25" customHeight="1" x14ac:dyDescent="0.2">
      <c r="A65" s="68"/>
      <c r="C65" s="89" t="s">
        <v>509</v>
      </c>
      <c r="D65" s="82"/>
      <c r="E65" s="82"/>
      <c r="F65" s="82"/>
      <c r="G65" s="82"/>
      <c r="H65" s="82"/>
      <c r="I65" s="82"/>
      <c r="J65" s="88"/>
      <c r="M65" s="99"/>
    </row>
    <row r="66" spans="1:13" s="12" customFormat="1" ht="17.25" customHeight="1" x14ac:dyDescent="0.2">
      <c r="A66" s="68"/>
      <c r="C66" s="89" t="s">
        <v>526</v>
      </c>
      <c r="D66" s="82"/>
      <c r="E66" s="82"/>
      <c r="F66" s="82"/>
      <c r="G66" s="82"/>
      <c r="H66" s="82"/>
      <c r="I66" s="82"/>
      <c r="J66" s="88"/>
      <c r="M66" s="99"/>
    </row>
    <row r="67" spans="1:13" s="12" customFormat="1" ht="17.25" customHeight="1" x14ac:dyDescent="0.2">
      <c r="A67" s="68"/>
      <c r="C67" s="100" t="s">
        <v>512</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s="7" customFormat="1" ht="14.25" customHeight="1" x14ac:dyDescent="0.25"/>
    <row r="82" s="7" customFormat="1" ht="14.25" customHeight="1" x14ac:dyDescent="0.25"/>
    <row r="83" s="7" customFormat="1" ht="14.25" customHeight="1" x14ac:dyDescent="0.25"/>
    <row r="84" s="7" customFormat="1" ht="14.25" customHeight="1" x14ac:dyDescent="0.25"/>
    <row r="85" s="7" customFormat="1" ht="14.25" customHeight="1" x14ac:dyDescent="0.25"/>
    <row r="86" s="7" customFormat="1" ht="14.25" customHeight="1" x14ac:dyDescent="0.25"/>
    <row r="87" s="7" customFormat="1" ht="14.25" customHeight="1" x14ac:dyDescent="0.25"/>
    <row r="88" s="7" customFormat="1" ht="14.25" customHeight="1" x14ac:dyDescent="0.25"/>
    <row r="89" s="7" customFormat="1" ht="14.25" customHeight="1" x14ac:dyDescent="0.25"/>
    <row r="90" s="7" customFormat="1" ht="14.25" customHeight="1" x14ac:dyDescent="0.25"/>
    <row r="91" s="7" customFormat="1" ht="14.25" customHeight="1" x14ac:dyDescent="0.25"/>
    <row r="92" s="7" customFormat="1" ht="14.25" customHeight="1" x14ac:dyDescent="0.25"/>
    <row r="93" s="7" customFormat="1" ht="14.25" customHeight="1" x14ac:dyDescent="0.25"/>
    <row r="94" s="7" customFormat="1" ht="14.25" customHeight="1" x14ac:dyDescent="0.25"/>
    <row r="95" s="7" customFormat="1" ht="14.25" customHeight="1" x14ac:dyDescent="0.25"/>
    <row r="96" s="7" customFormat="1" ht="14.25" customHeight="1" x14ac:dyDescent="0.25"/>
    <row r="97" s="7" customFormat="1" ht="14.25" customHeight="1" x14ac:dyDescent="0.25"/>
    <row r="98" s="7" customFormat="1" ht="14.25" customHeight="1" x14ac:dyDescent="0.25"/>
    <row r="99" s="7" customFormat="1" ht="14.25" customHeight="1" x14ac:dyDescent="0.25"/>
    <row r="100" s="7" customFormat="1" ht="14.25" customHeight="1" x14ac:dyDescent="0.25"/>
    <row r="101" s="7" customFormat="1" ht="14.25" customHeight="1" x14ac:dyDescent="0.25"/>
    <row r="102" s="7" customFormat="1" ht="14.25" customHeight="1" x14ac:dyDescent="0.25"/>
    <row r="103" s="7" customFormat="1" ht="14.25" customHeight="1" x14ac:dyDescent="0.25"/>
    <row r="104" s="7" customFormat="1" ht="14.25" customHeight="1" x14ac:dyDescent="0.25"/>
    <row r="105" s="7" customFormat="1" ht="14.25" customHeight="1" x14ac:dyDescent="0.25"/>
    <row r="106" s="7" customFormat="1" ht="14.25" customHeight="1" x14ac:dyDescent="0.25"/>
    <row r="107" s="7" customFormat="1" ht="14.25" customHeight="1" x14ac:dyDescent="0.25"/>
    <row r="108" s="7" customFormat="1" ht="14.25" customHeight="1" x14ac:dyDescent="0.25"/>
    <row r="109" s="7" customFormat="1" ht="14.25" customHeight="1" x14ac:dyDescent="0.25"/>
    <row r="110" s="7" customFormat="1" ht="14.25" customHeight="1" x14ac:dyDescent="0.25"/>
    <row r="111" s="7" customFormat="1" ht="14.25" customHeight="1" x14ac:dyDescent="0.25"/>
    <row r="112" s="7" customFormat="1" ht="14.25" customHeight="1" x14ac:dyDescent="0.25"/>
    <row r="113" s="7" customFormat="1" ht="14.25" customHeight="1" x14ac:dyDescent="0.25"/>
    <row r="114" s="7" customFormat="1" ht="14.25" customHeight="1" x14ac:dyDescent="0.25"/>
    <row r="115" s="7" customFormat="1" ht="14.25" customHeight="1" x14ac:dyDescent="0.25"/>
    <row r="116" s="7" customFormat="1" ht="14.25" customHeight="1" x14ac:dyDescent="0.25"/>
    <row r="117" s="7" customFormat="1" ht="14.25" customHeight="1" x14ac:dyDescent="0.25"/>
    <row r="118" s="7" customFormat="1" ht="14.25" customHeight="1" x14ac:dyDescent="0.25"/>
    <row r="119" s="7" customFormat="1" ht="14.25" customHeight="1" x14ac:dyDescent="0.25"/>
    <row r="120" s="7" customFormat="1" ht="14.25" customHeight="1" x14ac:dyDescent="0.25"/>
    <row r="121" s="7" customFormat="1" ht="14.25" customHeight="1" x14ac:dyDescent="0.25"/>
    <row r="122" s="7" customFormat="1" ht="14.25" customHeight="1" x14ac:dyDescent="0.25"/>
    <row r="123" s="7" customFormat="1" ht="14.25" customHeight="1" x14ac:dyDescent="0.25"/>
    <row r="124" s="7" customFormat="1" ht="14.25" customHeight="1" x14ac:dyDescent="0.25"/>
    <row r="125" s="7" customFormat="1" ht="14.25" customHeight="1" x14ac:dyDescent="0.25"/>
    <row r="126" s="7" customFormat="1" ht="14.25" customHeight="1" x14ac:dyDescent="0.25"/>
    <row r="127" s="7" customFormat="1" ht="14.25" customHeight="1" x14ac:dyDescent="0.25"/>
    <row r="128" s="7" customFormat="1" ht="14.25" customHeight="1" x14ac:dyDescent="0.25"/>
    <row r="129" s="7" customFormat="1" ht="14.25" customHeight="1" x14ac:dyDescent="0.25"/>
    <row r="130" s="7" customFormat="1" ht="14.25" customHeight="1" x14ac:dyDescent="0.25"/>
    <row r="131" s="7" customFormat="1" ht="14.25" customHeight="1" x14ac:dyDescent="0.25"/>
    <row r="132" s="7" customFormat="1" ht="14.25" customHeight="1" x14ac:dyDescent="0.25"/>
    <row r="133" s="7" customFormat="1" ht="14.25" customHeight="1" x14ac:dyDescent="0.25"/>
    <row r="134" s="7" customFormat="1" ht="14.25" customHeight="1" x14ac:dyDescent="0.25"/>
    <row r="135" s="7" customFormat="1" ht="14.25" customHeight="1" x14ac:dyDescent="0.25"/>
    <row r="136" s="7" customFormat="1" ht="14.25" customHeight="1" x14ac:dyDescent="0.25"/>
    <row r="137" s="7" customFormat="1" ht="14.25" customHeight="1" x14ac:dyDescent="0.25"/>
    <row r="138" s="7" customFormat="1" ht="14.25" customHeight="1" x14ac:dyDescent="0.25"/>
    <row r="139" s="7" customFormat="1" ht="14.25" customHeight="1" x14ac:dyDescent="0.25"/>
    <row r="140" s="7" customFormat="1" ht="14.25" customHeight="1" x14ac:dyDescent="0.25"/>
    <row r="141" s="7" customFormat="1" ht="14.25" customHeight="1" x14ac:dyDescent="0.25"/>
    <row r="142" s="7" customFormat="1" ht="14.25" customHeight="1" x14ac:dyDescent="0.25"/>
    <row r="143" s="7" customFormat="1" ht="14.25" customHeight="1" x14ac:dyDescent="0.25"/>
    <row r="144" s="7" customFormat="1" ht="14.25" customHeight="1" x14ac:dyDescent="0.25"/>
    <row r="145" s="7" customFormat="1" ht="14.25" customHeight="1" x14ac:dyDescent="0.25"/>
    <row r="146" s="7" customFormat="1" ht="14.25" customHeight="1" x14ac:dyDescent="0.25"/>
    <row r="147" s="7" customFormat="1" ht="14.25" customHeight="1" x14ac:dyDescent="0.25"/>
    <row r="148" s="7" customFormat="1" ht="14.25" customHeight="1" x14ac:dyDescent="0.25"/>
    <row r="149" s="7" customFormat="1" ht="14.25" customHeight="1" x14ac:dyDescent="0.25"/>
    <row r="150" s="7" customFormat="1" ht="14.25" customHeight="1" x14ac:dyDescent="0.25"/>
    <row r="151" s="7" customFormat="1" ht="14.25" customHeight="1" x14ac:dyDescent="0.25"/>
    <row r="152" s="7" customFormat="1" ht="14.25" customHeight="1" x14ac:dyDescent="0.25"/>
    <row r="153" s="7" customFormat="1" ht="14.25" customHeight="1" x14ac:dyDescent="0.25"/>
    <row r="154" s="7" customFormat="1" ht="14.25" customHeight="1" x14ac:dyDescent="0.25"/>
    <row r="155" s="7" customFormat="1" ht="14.25" customHeight="1" x14ac:dyDescent="0.25"/>
    <row r="156" s="7" customFormat="1" ht="14.25" customHeight="1" x14ac:dyDescent="0.25"/>
    <row r="157" s="7" customFormat="1" ht="14.25" customHeight="1" x14ac:dyDescent="0.25"/>
    <row r="158" s="7" customFormat="1" ht="14.25" customHeight="1" x14ac:dyDescent="0.25"/>
    <row r="159" s="7" customFormat="1" ht="14.25" customHeight="1" x14ac:dyDescent="0.25"/>
    <row r="160" s="7" customFormat="1" ht="14.25" customHeight="1" x14ac:dyDescent="0.25"/>
    <row r="161" s="7" customFormat="1" ht="14.25" customHeight="1" x14ac:dyDescent="0.25"/>
    <row r="162" s="7" customFormat="1" ht="14.25" customHeight="1" x14ac:dyDescent="0.25"/>
    <row r="163" s="7" customFormat="1" ht="14.25" customHeight="1" x14ac:dyDescent="0.25"/>
    <row r="164" s="7" customFormat="1" ht="14.25" customHeight="1" x14ac:dyDescent="0.25"/>
    <row r="165" s="7" customFormat="1" ht="14.25" customHeight="1" x14ac:dyDescent="0.25"/>
    <row r="166" s="7" customFormat="1" ht="14.25" customHeight="1" x14ac:dyDescent="0.25"/>
    <row r="167" s="7" customFormat="1" ht="14.25" customHeight="1" x14ac:dyDescent="0.25"/>
    <row r="168" s="7" customFormat="1" ht="14.25" customHeight="1" x14ac:dyDescent="0.25"/>
    <row r="169" s="7" customFormat="1" ht="14.25" customHeight="1" x14ac:dyDescent="0.25"/>
    <row r="170" s="7" customFormat="1" ht="14.25" customHeight="1" x14ac:dyDescent="0.25"/>
    <row r="171" s="7" customFormat="1" ht="14.25" customHeight="1" x14ac:dyDescent="0.25"/>
    <row r="172" s="7" customFormat="1" ht="14.25" customHeight="1" x14ac:dyDescent="0.25"/>
    <row r="173" s="7" customFormat="1" ht="14.25" customHeight="1" x14ac:dyDescent="0.25"/>
    <row r="174" s="7" customFormat="1" ht="14.25" customHeight="1" x14ac:dyDescent="0.25"/>
    <row r="175" s="7" customFormat="1" ht="14.25" customHeight="1" x14ac:dyDescent="0.25"/>
    <row r="176" s="7" customFormat="1" ht="14.25" customHeight="1" x14ac:dyDescent="0.25"/>
    <row r="177" s="7" customFormat="1" ht="14.25" customHeight="1" x14ac:dyDescent="0.25"/>
    <row r="178" s="7" customFormat="1" ht="14.25" customHeight="1" x14ac:dyDescent="0.25"/>
    <row r="179" s="7" customFormat="1" ht="14.25" customHeight="1" x14ac:dyDescent="0.25"/>
    <row r="180" s="7" customFormat="1" ht="14.25" customHeight="1" x14ac:dyDescent="0.25"/>
    <row r="181" s="7" customFormat="1" ht="14.25" customHeight="1" x14ac:dyDescent="0.25"/>
    <row r="182" s="7" customFormat="1" ht="14.25" customHeight="1" x14ac:dyDescent="0.25"/>
    <row r="183" s="7" customFormat="1" ht="14.25" customHeight="1" x14ac:dyDescent="0.25"/>
    <row r="184" s="7" customFormat="1" ht="14.25" customHeight="1" x14ac:dyDescent="0.25"/>
    <row r="185" s="7" customFormat="1" ht="14.25" customHeight="1" x14ac:dyDescent="0.25"/>
    <row r="186" s="7" customFormat="1" ht="14.25" customHeight="1" x14ac:dyDescent="0.25"/>
    <row r="187" s="7" customFormat="1" ht="14.25" customHeight="1" x14ac:dyDescent="0.25"/>
    <row r="188" s="7" customFormat="1" ht="14.25" customHeight="1" x14ac:dyDescent="0.25"/>
    <row r="189" s="7" customFormat="1" ht="14.25" customHeight="1" x14ac:dyDescent="0.25"/>
    <row r="190" s="7" customFormat="1" ht="14.25" customHeight="1" x14ac:dyDescent="0.25"/>
    <row r="191" s="7" customFormat="1" ht="14.25" customHeight="1" x14ac:dyDescent="0.25"/>
    <row r="192" s="7" customFormat="1" ht="14.25" customHeight="1" x14ac:dyDescent="0.25"/>
    <row r="193" s="7" customFormat="1" ht="14.25" customHeight="1" x14ac:dyDescent="0.25"/>
    <row r="194" s="7" customFormat="1" ht="14.25" customHeight="1" x14ac:dyDescent="0.25"/>
    <row r="195" s="7" customFormat="1" ht="14.25" customHeight="1" x14ac:dyDescent="0.25"/>
    <row r="196" s="7" customFormat="1" ht="14.25" customHeight="1" x14ac:dyDescent="0.25"/>
    <row r="197" s="7" customFormat="1" ht="14.25" customHeight="1" x14ac:dyDescent="0.25"/>
    <row r="198" s="7" customFormat="1" ht="14.25" customHeight="1" x14ac:dyDescent="0.25"/>
    <row r="199" s="7" customFormat="1" ht="14.25" customHeight="1" x14ac:dyDescent="0.25"/>
    <row r="200" s="7" customFormat="1" ht="14.25" customHeight="1" x14ac:dyDescent="0.25"/>
    <row r="201" s="7" customFormat="1" ht="14.25" customHeight="1" x14ac:dyDescent="0.25"/>
    <row r="202" s="7" customFormat="1" ht="14.25" customHeight="1" x14ac:dyDescent="0.25"/>
    <row r="203" s="7" customFormat="1" ht="14.25" customHeight="1" x14ac:dyDescent="0.25"/>
    <row r="204" s="7" customFormat="1" ht="14.25" customHeight="1" x14ac:dyDescent="0.25"/>
    <row r="205" s="7" customFormat="1" ht="14.25" customHeight="1" x14ac:dyDescent="0.25"/>
    <row r="206" s="7" customFormat="1" ht="14.25" customHeight="1" x14ac:dyDescent="0.25"/>
    <row r="207" s="7" customFormat="1" ht="14.25" customHeight="1" x14ac:dyDescent="0.25"/>
    <row r="208" s="7" customFormat="1" ht="14.25" customHeight="1" x14ac:dyDescent="0.25"/>
    <row r="209" s="7" customFormat="1" ht="14.25" customHeight="1" x14ac:dyDescent="0.25"/>
    <row r="210" s="7" customFormat="1" ht="14.25" customHeight="1" x14ac:dyDescent="0.25"/>
    <row r="211" s="7" customFormat="1" ht="14.25" customHeight="1" x14ac:dyDescent="0.25"/>
    <row r="212" s="7" customFormat="1" ht="14.25" customHeight="1" x14ac:dyDescent="0.25"/>
    <row r="213" s="7" customFormat="1" ht="14.25" customHeight="1" x14ac:dyDescent="0.25"/>
    <row r="214" s="7" customFormat="1" ht="14.25" customHeight="1" x14ac:dyDescent="0.25"/>
    <row r="215" s="7" customFormat="1" ht="14.25" customHeight="1" x14ac:dyDescent="0.25"/>
    <row r="216" s="7" customFormat="1" ht="14.25" customHeight="1" x14ac:dyDescent="0.25"/>
    <row r="217" s="7" customFormat="1" ht="14.25" customHeight="1" x14ac:dyDescent="0.25"/>
    <row r="218" s="7" customFormat="1" ht="14.25" customHeight="1" x14ac:dyDescent="0.25"/>
    <row r="219" s="7" customFormat="1" ht="14.25" customHeight="1" x14ac:dyDescent="0.25"/>
    <row r="220" s="7" customFormat="1" ht="14.25" customHeight="1" x14ac:dyDescent="0.25"/>
    <row r="221" s="7" customFormat="1" ht="14.25" customHeight="1" x14ac:dyDescent="0.25"/>
    <row r="222" s="7" customFormat="1" ht="14.25" customHeight="1" x14ac:dyDescent="0.25"/>
    <row r="223" s="7" customFormat="1" ht="14.25" customHeight="1" x14ac:dyDescent="0.25"/>
    <row r="224" s="7" customFormat="1" ht="14.25" customHeight="1" x14ac:dyDescent="0.25"/>
    <row r="225" s="7" customFormat="1" ht="14.25" customHeight="1" x14ac:dyDescent="0.25"/>
    <row r="226" s="7" customFormat="1" ht="14.25" customHeight="1" x14ac:dyDescent="0.25"/>
    <row r="227" s="7" customFormat="1" ht="14.25" customHeight="1" x14ac:dyDescent="0.25"/>
    <row r="228" s="7" customFormat="1" ht="14.25" customHeight="1" x14ac:dyDescent="0.25"/>
    <row r="229" s="7" customFormat="1" ht="14.25" customHeight="1" x14ac:dyDescent="0.25"/>
    <row r="230" s="7" customFormat="1" ht="14.25" customHeight="1" x14ac:dyDescent="0.25"/>
    <row r="231" s="7" customFormat="1" ht="14.25" customHeight="1" x14ac:dyDescent="0.25"/>
    <row r="232" s="7" customFormat="1" ht="14.25" customHeight="1" x14ac:dyDescent="0.25"/>
    <row r="233" s="7" customFormat="1" ht="14.25" customHeight="1" x14ac:dyDescent="0.25"/>
    <row r="234" s="7" customFormat="1" ht="14.25" customHeight="1" x14ac:dyDescent="0.25"/>
    <row r="235" s="7" customFormat="1" ht="14.25" customHeight="1" x14ac:dyDescent="0.25"/>
    <row r="236" s="7" customFormat="1" ht="14.25" customHeight="1" x14ac:dyDescent="0.25"/>
    <row r="237" s="7" customFormat="1" ht="14.25" customHeight="1" x14ac:dyDescent="0.25"/>
    <row r="238" s="7" customFormat="1" ht="14.25" customHeight="1" x14ac:dyDescent="0.25"/>
    <row r="239" s="7" customFormat="1" ht="14.25" customHeight="1" x14ac:dyDescent="0.25"/>
    <row r="240" s="7" customFormat="1" ht="14.25" customHeight="1" x14ac:dyDescent="0.25"/>
    <row r="241" s="7" customFormat="1" ht="14.25" customHeight="1" x14ac:dyDescent="0.25"/>
    <row r="242" s="7" customFormat="1" ht="14.25" customHeight="1" x14ac:dyDescent="0.25"/>
    <row r="243" s="7" customFormat="1" ht="14.25" customHeight="1" x14ac:dyDescent="0.25"/>
    <row r="244" s="7" customFormat="1" ht="14.25" customHeight="1" x14ac:dyDescent="0.25"/>
    <row r="245" s="7" customFormat="1" ht="14.25" customHeight="1" x14ac:dyDescent="0.25"/>
    <row r="246" s="7" customFormat="1" ht="14.25" customHeight="1" x14ac:dyDescent="0.25"/>
    <row r="247" s="7" customFormat="1" ht="14.25" customHeight="1" x14ac:dyDescent="0.25"/>
    <row r="248" s="7" customFormat="1" ht="14.25" customHeight="1" x14ac:dyDescent="0.25"/>
    <row r="249" s="7" customFormat="1" ht="14.25" customHeight="1" x14ac:dyDescent="0.25"/>
    <row r="250" s="7" customFormat="1" ht="14.25" customHeight="1" x14ac:dyDescent="0.25"/>
    <row r="251" s="7" customFormat="1" ht="14.25" customHeight="1" x14ac:dyDescent="0.25"/>
    <row r="252" s="7" customFormat="1" ht="14.25" customHeight="1" x14ac:dyDescent="0.25"/>
    <row r="253" s="7" customFormat="1" ht="14.25" customHeight="1" x14ac:dyDescent="0.25"/>
    <row r="254" s="7" customFormat="1" ht="14.25" customHeight="1" x14ac:dyDescent="0.25"/>
    <row r="255" s="7" customFormat="1" ht="14.25" customHeight="1" x14ac:dyDescent="0.25"/>
    <row r="256" s="7" customFormat="1" ht="14.25" customHeight="1" x14ac:dyDescent="0.25"/>
    <row r="257" s="7" customFormat="1" ht="14.25" customHeight="1" x14ac:dyDescent="0.25"/>
    <row r="258" s="7" customFormat="1" ht="14.25" customHeight="1" x14ac:dyDescent="0.25"/>
    <row r="259" s="7" customFormat="1" ht="14.25" customHeight="1" x14ac:dyDescent="0.25"/>
    <row r="260" s="7" customFormat="1" ht="14.25" customHeight="1" x14ac:dyDescent="0.25"/>
    <row r="261" s="7" customFormat="1" ht="14.25" customHeight="1" x14ac:dyDescent="0.25"/>
    <row r="262" s="7" customFormat="1" ht="14.25" customHeight="1" x14ac:dyDescent="0.25"/>
    <row r="263" s="7" customFormat="1" ht="14.25" customHeight="1" x14ac:dyDescent="0.25"/>
    <row r="264" s="7" customFormat="1" ht="14.25" customHeight="1" x14ac:dyDescent="0.25"/>
    <row r="265" s="7" customFormat="1" ht="14.25" customHeight="1" x14ac:dyDescent="0.25"/>
    <row r="266" s="7" customFormat="1" ht="14.25" customHeight="1" x14ac:dyDescent="0.25"/>
    <row r="267" s="7" customFormat="1" ht="14.25" customHeight="1" x14ac:dyDescent="0.25"/>
    <row r="268" s="7" customFormat="1" ht="14.25" customHeight="1" x14ac:dyDescent="0.25"/>
    <row r="269" s="7" customFormat="1" ht="14.25" customHeight="1" x14ac:dyDescent="0.25"/>
    <row r="270" s="7" customFormat="1" ht="14.25" customHeight="1" x14ac:dyDescent="0.25"/>
    <row r="271" s="7" customFormat="1" ht="14.25" customHeight="1" x14ac:dyDescent="0.25"/>
    <row r="272" s="7" customFormat="1" ht="14.25" customHeight="1" x14ac:dyDescent="0.25"/>
    <row r="273" s="7" customFormat="1" ht="14.25" customHeight="1" x14ac:dyDescent="0.25"/>
    <row r="274" s="7" customFormat="1" ht="14.25" customHeight="1" x14ac:dyDescent="0.25"/>
    <row r="275" s="7" customFormat="1" ht="14.25" customHeight="1" x14ac:dyDescent="0.25"/>
    <row r="276" s="7" customFormat="1" ht="14.25" customHeight="1" x14ac:dyDescent="0.25"/>
    <row r="277" s="7" customFormat="1" ht="14.25" customHeight="1" x14ac:dyDescent="0.25"/>
    <row r="278" s="7" customFormat="1" ht="14.25" customHeight="1" x14ac:dyDescent="0.25"/>
    <row r="279" s="7" customFormat="1" ht="14.25" customHeight="1" x14ac:dyDescent="0.25"/>
    <row r="280" s="7" customFormat="1" ht="14.25" customHeight="1" x14ac:dyDescent="0.25"/>
    <row r="281" s="7" customFormat="1" ht="14.25" customHeight="1" x14ac:dyDescent="0.25"/>
    <row r="282" s="7" customFormat="1" ht="14.25" customHeight="1" x14ac:dyDescent="0.25"/>
    <row r="283" s="7" customFormat="1" ht="14.25" customHeight="1" x14ac:dyDescent="0.25"/>
    <row r="284" s="7" customFormat="1" ht="14.25" customHeight="1" x14ac:dyDescent="0.25"/>
    <row r="285" s="7" customFormat="1" ht="14.25" customHeight="1" x14ac:dyDescent="0.25"/>
    <row r="286" s="7" customFormat="1" ht="14.25" customHeight="1" x14ac:dyDescent="0.25"/>
    <row r="287" s="7" customFormat="1" ht="14.25" customHeight="1" x14ac:dyDescent="0.25"/>
    <row r="288" s="7" customFormat="1" ht="14.25" customHeight="1" x14ac:dyDescent="0.25"/>
    <row r="289" s="7" customFormat="1" ht="14.25" customHeight="1" x14ac:dyDescent="0.25"/>
    <row r="290" s="7" customFormat="1" ht="14.25" customHeight="1" x14ac:dyDescent="0.25"/>
    <row r="291" s="7" customFormat="1" ht="14.25" customHeight="1" x14ac:dyDescent="0.25"/>
    <row r="292" s="7" customFormat="1" ht="14.25" customHeight="1" x14ac:dyDescent="0.25"/>
    <row r="293" s="7" customFormat="1" ht="14.25" customHeight="1" x14ac:dyDescent="0.25"/>
    <row r="294" s="7" customFormat="1" ht="14.25" customHeight="1" x14ac:dyDescent="0.25"/>
    <row r="295" s="7" customFormat="1" ht="14.25" customHeight="1" x14ac:dyDescent="0.25"/>
    <row r="296" s="7" customFormat="1" ht="14.25" customHeight="1" x14ac:dyDescent="0.25"/>
    <row r="297" s="7" customFormat="1" ht="14.25" customHeight="1" x14ac:dyDescent="0.25"/>
    <row r="298" s="7" customFormat="1" ht="14.25" customHeight="1" x14ac:dyDescent="0.25"/>
    <row r="299" s="7" customFormat="1" ht="14.25" customHeight="1" x14ac:dyDescent="0.25"/>
    <row r="300" s="7" customFormat="1" ht="14.25" customHeight="1" x14ac:dyDescent="0.25"/>
    <row r="301" s="7" customFormat="1" ht="14.25" customHeight="1" x14ac:dyDescent="0.25"/>
    <row r="302" s="7" customFormat="1" ht="14.25" customHeight="1" x14ac:dyDescent="0.25"/>
    <row r="303" s="7" customFormat="1" ht="14.25" customHeight="1" x14ac:dyDescent="0.25"/>
    <row r="304" s="7" customFormat="1" ht="14.25" customHeight="1" x14ac:dyDescent="0.25"/>
    <row r="305" s="7" customFormat="1" ht="14.25" customHeight="1" x14ac:dyDescent="0.25"/>
    <row r="306" s="7" customFormat="1" ht="14.25" customHeight="1" x14ac:dyDescent="0.25"/>
    <row r="307" s="7" customFormat="1" ht="14.25" customHeight="1" x14ac:dyDescent="0.25"/>
    <row r="308" s="7" customFormat="1" ht="14.25" customHeight="1" x14ac:dyDescent="0.25"/>
    <row r="309" s="7" customFormat="1" ht="14.25" customHeight="1" x14ac:dyDescent="0.25"/>
    <row r="310" s="7" customFormat="1" ht="14.25" customHeight="1" x14ac:dyDescent="0.25"/>
    <row r="311" s="7" customFormat="1" ht="14.25" customHeight="1" x14ac:dyDescent="0.25"/>
    <row r="312" s="7" customFormat="1" ht="14.25" customHeight="1" x14ac:dyDescent="0.25"/>
    <row r="313" s="7" customFormat="1" ht="14.25" customHeight="1" x14ac:dyDescent="0.25"/>
    <row r="314" s="7" customFormat="1" ht="14.25" customHeight="1" x14ac:dyDescent="0.25"/>
    <row r="315" s="7" customFormat="1" ht="14.25" customHeight="1" x14ac:dyDescent="0.25"/>
    <row r="316" s="7" customFormat="1" ht="14.25" customHeight="1" x14ac:dyDescent="0.25"/>
    <row r="317" s="7" customFormat="1" ht="14.25" customHeight="1" x14ac:dyDescent="0.25"/>
    <row r="318" s="7" customFormat="1" ht="14.25" customHeight="1" x14ac:dyDescent="0.25"/>
    <row r="319" s="7" customFormat="1" ht="14.25" customHeight="1" x14ac:dyDescent="0.25"/>
    <row r="320" s="7" customFormat="1" ht="14.25" customHeight="1" x14ac:dyDescent="0.25"/>
    <row r="321" s="7" customFormat="1" ht="14.25" customHeight="1" x14ac:dyDescent="0.25"/>
    <row r="322" s="7" customFormat="1" ht="14.25" customHeight="1" x14ac:dyDescent="0.25"/>
    <row r="323" s="7" customFormat="1" ht="14.25" customHeight="1" x14ac:dyDescent="0.25"/>
    <row r="324" s="7" customFormat="1" ht="14.25" customHeight="1" x14ac:dyDescent="0.25"/>
    <row r="325" s="7" customFormat="1" ht="14.25" customHeight="1" x14ac:dyDescent="0.25"/>
    <row r="326" s="7" customFormat="1" ht="14.25" customHeight="1" x14ac:dyDescent="0.25"/>
    <row r="327" s="7" customFormat="1" ht="14.25" customHeight="1" x14ac:dyDescent="0.25"/>
    <row r="328" s="7" customFormat="1" ht="14.25" customHeight="1" x14ac:dyDescent="0.25"/>
    <row r="329" s="7" customFormat="1" ht="14.25" customHeight="1" x14ac:dyDescent="0.25"/>
    <row r="330" s="7" customFormat="1" ht="14.25" customHeight="1" x14ac:dyDescent="0.25"/>
    <row r="331" s="7" customFormat="1" ht="14.25" customHeight="1" x14ac:dyDescent="0.25"/>
    <row r="332" s="7" customFormat="1" ht="14.25" customHeight="1" x14ac:dyDescent="0.25"/>
    <row r="333" s="7" customFormat="1" ht="14.25" customHeight="1" x14ac:dyDescent="0.25"/>
    <row r="334" s="7" customFormat="1" ht="14.25" customHeight="1" x14ac:dyDescent="0.25"/>
    <row r="335" s="7" customFormat="1" ht="14.25" customHeight="1" x14ac:dyDescent="0.25"/>
    <row r="336" s="7" customFormat="1" ht="14.25" customHeight="1" x14ac:dyDescent="0.25"/>
    <row r="337" s="7" customFormat="1" ht="14.25" customHeight="1" x14ac:dyDescent="0.25"/>
    <row r="338" s="7" customFormat="1" ht="14.25" customHeight="1" x14ac:dyDescent="0.25"/>
    <row r="339" s="7" customFormat="1" ht="14.25" customHeight="1" x14ac:dyDescent="0.25"/>
    <row r="340" s="7" customFormat="1" ht="14.25" customHeight="1" x14ac:dyDescent="0.25"/>
    <row r="341" s="7" customFormat="1" ht="14.25" customHeight="1" x14ac:dyDescent="0.25"/>
    <row r="342" s="7" customFormat="1" ht="14.25" customHeight="1" x14ac:dyDescent="0.25"/>
    <row r="343" s="7" customFormat="1" ht="14.25" customHeight="1" x14ac:dyDescent="0.25"/>
    <row r="344" s="7" customFormat="1" ht="14.25" customHeight="1" x14ac:dyDescent="0.25"/>
    <row r="345" s="7" customFormat="1" ht="14.25" customHeight="1" x14ac:dyDescent="0.25"/>
    <row r="346" s="7" customFormat="1" ht="14.25" customHeight="1" x14ac:dyDescent="0.25"/>
    <row r="347" s="7" customFormat="1" ht="14.25" customHeight="1" x14ac:dyDescent="0.25"/>
    <row r="348" s="7" customFormat="1" ht="14.25" customHeight="1" x14ac:dyDescent="0.25"/>
    <row r="349" s="7" customFormat="1" ht="14.25" customHeight="1" x14ac:dyDescent="0.25"/>
    <row r="350" s="7" customFormat="1" ht="14.25" customHeight="1" x14ac:dyDescent="0.25"/>
    <row r="351" s="7" customFormat="1" ht="14.25" customHeight="1" x14ac:dyDescent="0.25"/>
    <row r="352" s="7" customFormat="1" ht="14.25" customHeight="1" x14ac:dyDescent="0.25"/>
    <row r="353" s="7" customFormat="1" ht="14.25" customHeight="1" x14ac:dyDescent="0.25"/>
    <row r="354" s="7" customFormat="1" ht="14.25" customHeight="1" x14ac:dyDescent="0.25"/>
    <row r="355" s="7" customFormat="1" ht="14.25" customHeight="1" x14ac:dyDescent="0.25"/>
    <row r="356" s="7" customFormat="1" ht="14.25" customHeight="1" x14ac:dyDescent="0.25"/>
    <row r="357" s="7" customFormat="1" ht="14.25" customHeight="1" x14ac:dyDescent="0.25"/>
    <row r="358" s="7" customFormat="1" ht="14.25" customHeight="1" x14ac:dyDescent="0.25"/>
    <row r="359" s="7" customFormat="1" ht="14.25" customHeight="1" x14ac:dyDescent="0.25"/>
    <row r="360" s="7" customFormat="1" ht="14.25" customHeight="1" x14ac:dyDescent="0.25"/>
    <row r="361" s="7" customFormat="1" ht="14.25" customHeight="1" x14ac:dyDescent="0.25"/>
    <row r="362" s="7" customFormat="1" ht="14.25" customHeight="1" x14ac:dyDescent="0.25"/>
    <row r="363" s="7" customFormat="1" ht="14.25" customHeight="1" x14ac:dyDescent="0.25"/>
    <row r="364" s="7" customFormat="1" ht="14.25" customHeight="1" x14ac:dyDescent="0.25"/>
    <row r="365" s="7" customFormat="1" ht="14.25" customHeight="1" x14ac:dyDescent="0.25"/>
    <row r="366" s="7" customFormat="1" ht="14.25" customHeight="1" x14ac:dyDescent="0.25"/>
    <row r="367" s="7" customFormat="1" ht="14.25" customHeight="1" x14ac:dyDescent="0.25"/>
    <row r="368" s="7" customFormat="1" ht="14.25" customHeight="1" x14ac:dyDescent="0.25"/>
    <row r="369" s="7" customFormat="1" ht="14.25" customHeight="1" x14ac:dyDescent="0.25"/>
    <row r="370" s="7" customFormat="1" ht="14.25" customHeight="1" x14ac:dyDescent="0.25"/>
    <row r="371" s="7" customFormat="1" ht="14.25" customHeight="1" x14ac:dyDescent="0.25"/>
    <row r="372" s="7" customFormat="1" ht="14.25" customHeight="1" x14ac:dyDescent="0.25"/>
    <row r="373" s="7" customFormat="1" ht="14.25" customHeight="1" x14ac:dyDescent="0.25"/>
    <row r="374" s="7" customFormat="1" ht="14.25" customHeight="1" x14ac:dyDescent="0.25"/>
    <row r="375" s="7" customFormat="1" ht="14.25" customHeight="1" x14ac:dyDescent="0.25"/>
    <row r="376" s="7" customFormat="1" ht="14.25" customHeight="1" x14ac:dyDescent="0.25"/>
    <row r="377" s="7" customFormat="1" ht="14.25" customHeight="1" x14ac:dyDescent="0.25"/>
    <row r="378" s="7" customFormat="1" ht="14.25" customHeight="1" x14ac:dyDescent="0.25"/>
    <row r="379" s="7" customFormat="1" ht="14.25" customHeight="1" x14ac:dyDescent="0.25"/>
    <row r="380" s="7" customFormat="1" ht="14.25" customHeight="1" x14ac:dyDescent="0.25"/>
    <row r="381" s="7" customFormat="1" ht="14.25" customHeight="1" x14ac:dyDescent="0.25"/>
    <row r="382" s="7" customFormat="1" ht="14.25" customHeight="1" x14ac:dyDescent="0.25"/>
    <row r="383" s="7" customFormat="1" ht="14.25" customHeight="1" x14ac:dyDescent="0.25"/>
    <row r="384" s="7" customFormat="1" ht="14.25" customHeight="1" x14ac:dyDescent="0.25"/>
    <row r="385" s="7" customFormat="1" ht="14.25" customHeight="1" x14ac:dyDescent="0.25"/>
    <row r="386" s="7" customFormat="1" ht="14.25" customHeight="1" x14ac:dyDescent="0.25"/>
    <row r="387" s="7" customFormat="1" ht="14.25" customHeight="1" x14ac:dyDescent="0.25"/>
    <row r="388" s="7" customFormat="1" ht="14.25" customHeight="1" x14ac:dyDescent="0.25"/>
    <row r="389" s="7" customFormat="1" ht="14.25" customHeight="1" x14ac:dyDescent="0.25"/>
    <row r="390" s="7" customFormat="1" ht="14.25" customHeight="1" x14ac:dyDescent="0.25"/>
    <row r="391" s="7" customFormat="1" ht="14.25" customHeight="1" x14ac:dyDescent="0.25"/>
    <row r="392" s="7" customFormat="1" ht="14.25" customHeight="1" x14ac:dyDescent="0.25"/>
    <row r="393" s="7" customFormat="1" ht="14.25" customHeight="1" x14ac:dyDescent="0.25"/>
    <row r="394" s="7" customFormat="1" ht="14.25" customHeight="1" x14ac:dyDescent="0.25"/>
    <row r="395" s="7" customFormat="1" ht="14.25" customHeight="1" x14ac:dyDescent="0.25"/>
    <row r="396" s="7" customFormat="1" ht="14.25" customHeight="1" x14ac:dyDescent="0.25"/>
    <row r="397" s="7" customFormat="1" ht="14.25" customHeight="1" x14ac:dyDescent="0.25"/>
    <row r="398" s="7" customFormat="1" ht="14.25" customHeight="1" x14ac:dyDescent="0.25"/>
    <row r="399" s="7" customFormat="1" ht="14.25" customHeight="1" x14ac:dyDescent="0.25"/>
    <row r="400" s="7" customFormat="1" ht="14.25" customHeight="1" x14ac:dyDescent="0.25"/>
    <row r="401" s="7" customFormat="1" ht="14.25" customHeight="1" x14ac:dyDescent="0.25"/>
    <row r="402" s="7" customFormat="1" ht="14.25" customHeight="1" x14ac:dyDescent="0.25"/>
    <row r="403" s="7" customFormat="1" ht="14.25" customHeight="1" x14ac:dyDescent="0.25"/>
    <row r="404" s="7" customFormat="1" ht="14.25" customHeight="1" x14ac:dyDescent="0.25"/>
    <row r="405" s="7" customFormat="1" ht="14.25" customHeight="1" x14ac:dyDescent="0.25"/>
    <row r="406" s="7" customFormat="1" ht="14.25" customHeight="1" x14ac:dyDescent="0.25"/>
    <row r="407" s="7" customFormat="1" ht="14.25" customHeight="1" x14ac:dyDescent="0.25"/>
    <row r="408" s="7" customFormat="1" ht="14.25" customHeight="1" x14ac:dyDescent="0.25"/>
    <row r="409" s="7" customFormat="1" ht="14.25" customHeight="1" x14ac:dyDescent="0.25"/>
    <row r="410" s="7" customFormat="1" ht="14.25" customHeight="1" x14ac:dyDescent="0.25"/>
    <row r="411" s="7" customFormat="1" ht="14.25" customHeight="1" x14ac:dyDescent="0.25"/>
    <row r="412" s="7" customFormat="1" ht="14.25" customHeight="1" x14ac:dyDescent="0.25"/>
    <row r="413" s="7" customFormat="1" ht="14.25" customHeight="1" x14ac:dyDescent="0.25"/>
    <row r="414" s="7" customFormat="1" ht="14.25" customHeight="1" x14ac:dyDescent="0.25"/>
    <row r="415" s="7" customFormat="1" ht="14.25" customHeight="1" x14ac:dyDescent="0.25"/>
    <row r="416" s="7" customFormat="1" ht="14.25" customHeight="1" x14ac:dyDescent="0.25"/>
    <row r="417" s="7" customFormat="1" ht="14.25" customHeight="1" x14ac:dyDescent="0.25"/>
    <row r="418" s="7" customFormat="1" ht="14.25" customHeight="1" x14ac:dyDescent="0.25"/>
    <row r="419" s="7" customFormat="1" ht="14.25" customHeight="1" x14ac:dyDescent="0.25"/>
    <row r="420" s="7" customFormat="1" ht="14.25" customHeight="1" x14ac:dyDescent="0.25"/>
    <row r="421" s="7" customFormat="1" ht="14.25" customHeight="1" x14ac:dyDescent="0.25"/>
    <row r="422" s="7" customFormat="1" ht="14.25" customHeight="1" x14ac:dyDescent="0.25"/>
    <row r="423" s="7" customFormat="1" ht="14.25" customHeight="1" x14ac:dyDescent="0.25"/>
    <row r="424" s="7" customFormat="1" ht="14.25" customHeight="1" x14ac:dyDescent="0.25"/>
    <row r="425" s="7" customFormat="1" ht="14.25" customHeight="1" x14ac:dyDescent="0.25"/>
    <row r="426" s="7" customFormat="1" ht="14.25" customHeight="1" x14ac:dyDescent="0.25"/>
    <row r="427" s="7" customFormat="1" ht="14.25" customHeight="1" x14ac:dyDescent="0.25"/>
    <row r="428" s="7" customFormat="1" ht="14.25" customHeight="1" x14ac:dyDescent="0.25"/>
    <row r="429" s="7" customFormat="1" ht="14.25" customHeight="1" x14ac:dyDescent="0.25"/>
    <row r="430" s="7" customFormat="1" ht="14.25" customHeight="1" x14ac:dyDescent="0.25"/>
    <row r="431" s="7" customFormat="1" ht="14.25" customHeight="1" x14ac:dyDescent="0.25"/>
    <row r="432" s="7" customFormat="1" ht="14.25" customHeight="1" x14ac:dyDescent="0.25"/>
    <row r="433" s="7" customFormat="1" ht="14.25" customHeight="1" x14ac:dyDescent="0.25"/>
    <row r="434" s="7" customFormat="1" ht="14.25" customHeight="1" x14ac:dyDescent="0.25"/>
    <row r="435" s="7" customFormat="1" ht="14.25" customHeight="1" x14ac:dyDescent="0.25"/>
    <row r="436" s="7" customFormat="1" ht="14.25" customHeight="1" x14ac:dyDescent="0.25"/>
    <row r="437" s="7" customFormat="1" ht="14.25" customHeight="1" x14ac:dyDescent="0.25"/>
    <row r="438" s="7" customFormat="1" ht="14.25" customHeight="1" x14ac:dyDescent="0.25"/>
    <row r="439" s="7" customFormat="1" ht="14.25" customHeight="1" x14ac:dyDescent="0.25"/>
    <row r="440" s="7" customFormat="1" ht="14.25" customHeight="1" x14ac:dyDescent="0.25"/>
    <row r="441" s="7" customFormat="1" ht="14.25" customHeight="1" x14ac:dyDescent="0.25"/>
    <row r="442" s="7" customFormat="1" ht="14.25" customHeight="1" x14ac:dyDescent="0.25"/>
    <row r="443" s="7" customFormat="1" ht="14.25" customHeight="1" x14ac:dyDescent="0.25"/>
    <row r="444" s="7" customFormat="1" ht="14.25" customHeight="1" x14ac:dyDescent="0.25"/>
    <row r="445" s="7" customFormat="1" ht="14.25" customHeight="1" x14ac:dyDescent="0.25"/>
    <row r="446" s="7" customFormat="1" ht="14.25" customHeight="1" x14ac:dyDescent="0.25"/>
    <row r="447" s="7" customFormat="1" ht="14.25" customHeight="1" x14ac:dyDescent="0.25"/>
    <row r="448" s="7" customFormat="1" ht="14.25" customHeight="1" x14ac:dyDescent="0.25"/>
    <row r="449" s="7" customFormat="1" ht="14.25" customHeight="1" x14ac:dyDescent="0.25"/>
    <row r="450" s="7" customFormat="1" ht="14.25" customHeight="1" x14ac:dyDescent="0.25"/>
    <row r="451" s="7" customFormat="1" ht="14.25" customHeight="1" x14ac:dyDescent="0.25"/>
    <row r="452" s="7" customFormat="1" ht="14.25" customHeight="1" x14ac:dyDescent="0.25"/>
    <row r="453" s="7" customFormat="1" ht="14.25" customHeight="1" x14ac:dyDescent="0.25"/>
    <row r="454" s="7" customFormat="1" ht="14.25" customHeight="1" x14ac:dyDescent="0.25"/>
    <row r="455" s="7" customFormat="1" ht="14.25" customHeight="1" x14ac:dyDescent="0.25"/>
    <row r="456" s="7" customFormat="1" ht="14.25" customHeight="1" x14ac:dyDescent="0.25"/>
    <row r="457" s="7" customFormat="1" ht="14.25" customHeight="1" x14ac:dyDescent="0.25"/>
    <row r="458" s="7" customFormat="1" ht="14.25" customHeight="1" x14ac:dyDescent="0.25"/>
    <row r="459" s="7" customFormat="1" ht="14.25" customHeight="1" x14ac:dyDescent="0.25"/>
    <row r="460" s="7" customFormat="1" ht="14.25" customHeight="1" x14ac:dyDescent="0.25"/>
    <row r="461" s="7" customFormat="1" ht="14.25" customHeight="1" x14ac:dyDescent="0.25"/>
    <row r="462" s="7" customFormat="1" ht="14.25" customHeight="1" x14ac:dyDescent="0.25"/>
    <row r="463" s="7" customFormat="1" ht="14.25" customHeight="1" x14ac:dyDescent="0.25"/>
    <row r="464" s="7" customFormat="1" ht="14.25" customHeight="1" x14ac:dyDescent="0.25"/>
    <row r="465" s="7" customFormat="1" ht="14.25" customHeight="1" x14ac:dyDescent="0.25"/>
    <row r="466" s="7" customFormat="1" ht="14.25" customHeight="1" x14ac:dyDescent="0.25"/>
    <row r="467" s="7" customFormat="1" ht="14.25" customHeight="1" x14ac:dyDescent="0.25"/>
    <row r="468" s="7" customFormat="1" ht="14.25" customHeight="1" x14ac:dyDescent="0.25"/>
    <row r="469" s="7" customFormat="1" ht="14.25" customHeight="1" x14ac:dyDescent="0.25"/>
    <row r="470" s="7" customFormat="1" ht="14.25" customHeight="1" x14ac:dyDescent="0.25"/>
    <row r="471" s="7" customFormat="1" ht="14.25" customHeight="1" x14ac:dyDescent="0.25"/>
    <row r="472" s="7" customFormat="1" ht="14.25" customHeight="1" x14ac:dyDescent="0.25"/>
    <row r="473" s="7" customFormat="1" ht="14.25" customHeight="1" x14ac:dyDescent="0.25"/>
    <row r="474" s="7" customFormat="1" ht="14.25" customHeight="1" x14ac:dyDescent="0.25"/>
    <row r="475" s="7" customFormat="1" ht="14.25" customHeight="1" x14ac:dyDescent="0.25"/>
    <row r="476" s="7" customFormat="1" ht="14.25" customHeight="1" x14ac:dyDescent="0.25"/>
    <row r="477" s="7" customFormat="1" ht="14.25" customHeight="1" x14ac:dyDescent="0.25"/>
    <row r="478" s="7" customFormat="1" ht="14.25" customHeight="1" x14ac:dyDescent="0.25"/>
    <row r="479" s="7" customFormat="1" ht="14.25" customHeight="1" x14ac:dyDescent="0.25"/>
    <row r="480" s="7" customFormat="1" ht="14.25" customHeight="1" x14ac:dyDescent="0.25"/>
    <row r="481" s="7" customFormat="1" ht="14.25" customHeight="1" x14ac:dyDescent="0.25"/>
    <row r="482" s="7" customFormat="1" ht="14.25" customHeight="1" x14ac:dyDescent="0.25"/>
    <row r="483" s="7" customFormat="1" ht="14.25" customHeight="1" x14ac:dyDescent="0.25"/>
    <row r="484" s="7" customFormat="1" ht="14.25" customHeight="1" x14ac:dyDescent="0.25"/>
    <row r="485" s="7" customFormat="1" ht="14.25" customHeight="1" x14ac:dyDescent="0.25"/>
    <row r="486" s="7" customFormat="1" ht="14.25" customHeight="1" x14ac:dyDescent="0.25"/>
    <row r="487" s="7" customFormat="1" ht="14.25" customHeight="1" x14ac:dyDescent="0.25"/>
    <row r="488" s="7" customFormat="1" ht="14.25" customHeight="1" x14ac:dyDescent="0.25"/>
    <row r="489" s="7" customFormat="1" ht="14.25" customHeight="1" x14ac:dyDescent="0.25"/>
    <row r="490" s="7" customFormat="1" ht="14.25" customHeight="1" x14ac:dyDescent="0.25"/>
    <row r="491" s="7" customFormat="1" ht="14.25" customHeight="1" x14ac:dyDescent="0.25"/>
    <row r="492" s="7" customFormat="1" ht="14.25" customHeight="1" x14ac:dyDescent="0.25"/>
    <row r="493" s="7" customFormat="1" ht="14.25" customHeight="1" x14ac:dyDescent="0.25"/>
    <row r="494" s="7" customFormat="1" ht="14.25" customHeight="1" x14ac:dyDescent="0.25"/>
    <row r="495" s="7" customFormat="1" ht="14.25" customHeight="1" x14ac:dyDescent="0.25"/>
    <row r="496" s="7" customFormat="1" ht="14.25" customHeight="1" x14ac:dyDescent="0.25"/>
    <row r="497" s="7" customFormat="1" ht="14.25" customHeight="1" x14ac:dyDescent="0.25"/>
    <row r="498" s="7" customFormat="1" ht="14.25" customHeight="1" x14ac:dyDescent="0.25"/>
    <row r="499" s="7" customFormat="1" ht="14.25" customHeight="1" x14ac:dyDescent="0.25"/>
    <row r="500" s="7" customFormat="1" ht="14.25" customHeight="1" x14ac:dyDescent="0.25"/>
    <row r="501" s="7" customFormat="1" ht="14.25" customHeight="1" x14ac:dyDescent="0.25"/>
    <row r="502" s="7" customFormat="1" ht="14.25" customHeight="1" x14ac:dyDescent="0.25"/>
    <row r="503" s="7" customFormat="1" ht="14.25" customHeight="1" x14ac:dyDescent="0.25"/>
    <row r="504" s="7" customFormat="1" ht="14.25" customHeight="1" x14ac:dyDescent="0.25"/>
    <row r="505" s="7" customFormat="1" ht="14.25" customHeight="1" x14ac:dyDescent="0.25"/>
    <row r="506" s="7" customFormat="1" ht="14.25" customHeight="1" x14ac:dyDescent="0.25"/>
    <row r="507" s="7" customFormat="1" ht="14.25" customHeight="1" x14ac:dyDescent="0.25"/>
    <row r="508" s="7" customFormat="1" ht="14.25" customHeight="1" x14ac:dyDescent="0.25"/>
    <row r="509" s="7" customFormat="1" ht="14.25" customHeight="1" x14ac:dyDescent="0.25"/>
    <row r="510" s="7" customFormat="1" ht="14.25" customHeight="1" x14ac:dyDescent="0.25"/>
    <row r="511" s="7" customFormat="1" ht="14.25" customHeight="1" x14ac:dyDescent="0.25"/>
    <row r="512" s="7" customFormat="1" ht="14.25" customHeight="1" x14ac:dyDescent="0.25"/>
    <row r="513" s="7" customFormat="1" ht="14.25" customHeight="1" x14ac:dyDescent="0.25"/>
    <row r="514" s="7" customFormat="1" ht="14.25" customHeight="1" x14ac:dyDescent="0.25"/>
    <row r="515" s="7" customFormat="1" ht="14.25" customHeight="1" x14ac:dyDescent="0.25"/>
    <row r="516" s="7" customFormat="1" ht="14.25" customHeight="1" x14ac:dyDescent="0.25"/>
    <row r="517" s="7" customFormat="1" ht="14.25" customHeight="1" x14ac:dyDescent="0.25"/>
    <row r="518" s="7" customFormat="1" ht="14.25" customHeight="1" x14ac:dyDescent="0.25"/>
    <row r="519" s="7" customFormat="1" ht="14.25" customHeight="1" x14ac:dyDescent="0.25"/>
    <row r="520" s="7" customFormat="1" ht="14.25" customHeight="1" x14ac:dyDescent="0.25"/>
    <row r="521" s="7" customFormat="1" ht="14.25" customHeight="1" x14ac:dyDescent="0.25"/>
    <row r="522" s="7" customFormat="1" ht="14.25" customHeight="1" x14ac:dyDescent="0.25"/>
    <row r="523" s="7" customFormat="1" ht="14.25" customHeight="1" x14ac:dyDescent="0.25"/>
    <row r="524" s="7" customFormat="1" ht="14.25" customHeight="1" x14ac:dyDescent="0.25"/>
    <row r="525" s="7" customFormat="1" ht="14.25" customHeight="1" x14ac:dyDescent="0.25"/>
    <row r="526" s="7" customFormat="1" ht="14.25" customHeight="1" x14ac:dyDescent="0.25"/>
    <row r="527" s="7" customFormat="1" ht="14.25" customHeight="1" x14ac:dyDescent="0.25"/>
    <row r="528" s="7" customFormat="1" ht="14.25" customHeight="1" x14ac:dyDescent="0.25"/>
    <row r="529" s="7" customFormat="1" ht="14.25" customHeight="1" x14ac:dyDescent="0.25"/>
    <row r="530" s="7" customFormat="1" ht="14.25" customHeight="1" x14ac:dyDescent="0.25"/>
    <row r="531" s="7" customFormat="1" ht="14.25" customHeight="1" x14ac:dyDescent="0.25"/>
    <row r="532" s="7" customFormat="1" ht="14.25" customHeight="1" x14ac:dyDescent="0.25"/>
    <row r="533" s="7" customFormat="1" ht="14.25" customHeight="1" x14ac:dyDescent="0.25"/>
    <row r="534" s="7" customFormat="1" ht="14.25" customHeight="1" x14ac:dyDescent="0.25"/>
    <row r="535" s="7" customFormat="1" ht="14.25" customHeight="1" x14ac:dyDescent="0.25"/>
    <row r="536" s="7" customFormat="1" ht="14.25" customHeight="1" x14ac:dyDescent="0.25"/>
    <row r="537" s="7" customFormat="1" ht="14.25" customHeight="1" x14ac:dyDescent="0.25"/>
    <row r="538" s="7" customFormat="1" ht="14.25" customHeight="1" x14ac:dyDescent="0.25"/>
    <row r="539" s="7" customFormat="1" ht="14.25" customHeight="1" x14ac:dyDescent="0.25"/>
    <row r="540" s="7" customFormat="1" ht="14.25" customHeight="1" x14ac:dyDescent="0.25"/>
    <row r="541" s="7" customFormat="1" ht="14.25" customHeight="1" x14ac:dyDescent="0.25"/>
    <row r="542" s="7" customFormat="1" ht="14.25" customHeight="1" x14ac:dyDescent="0.25"/>
    <row r="543" s="7" customFormat="1" ht="14.25" customHeight="1" x14ac:dyDescent="0.25"/>
    <row r="544" s="7" customFormat="1" ht="14.25" customHeight="1" x14ac:dyDescent="0.25"/>
    <row r="545" s="7" customFormat="1" ht="14.25" customHeight="1" x14ac:dyDescent="0.25"/>
    <row r="546" s="7" customFormat="1" ht="14.25" customHeight="1" x14ac:dyDescent="0.25"/>
    <row r="547" s="7" customFormat="1" ht="14.25" customHeight="1" x14ac:dyDescent="0.25"/>
    <row r="548" s="7" customFormat="1" ht="14.25" customHeight="1" x14ac:dyDescent="0.25"/>
    <row r="549" s="7" customFormat="1" ht="14.25" customHeight="1" x14ac:dyDescent="0.25"/>
    <row r="550" s="7" customFormat="1" ht="14.25" customHeight="1" x14ac:dyDescent="0.25"/>
    <row r="551" s="7" customFormat="1" ht="14.25" customHeight="1" x14ac:dyDescent="0.25"/>
    <row r="552" s="7" customFormat="1" ht="14.25" customHeight="1" x14ac:dyDescent="0.25"/>
    <row r="553" s="7" customFormat="1" ht="14.25" customHeight="1" x14ac:dyDescent="0.25"/>
    <row r="554" s="7" customFormat="1" ht="14.25" customHeight="1" x14ac:dyDescent="0.25"/>
    <row r="555" s="7" customFormat="1" ht="14.25" customHeight="1" x14ac:dyDescent="0.25"/>
    <row r="556" s="7" customFormat="1" ht="14.25" customHeight="1" x14ac:dyDescent="0.25"/>
    <row r="557" s="7" customFormat="1" ht="14.25" customHeight="1" x14ac:dyDescent="0.25"/>
    <row r="558" s="7" customFormat="1" ht="14.25" customHeight="1" x14ac:dyDescent="0.25"/>
    <row r="559" s="7" customFormat="1" ht="14.25" customHeight="1" x14ac:dyDescent="0.25"/>
    <row r="560" s="7" customFormat="1" ht="14.25" customHeight="1" x14ac:dyDescent="0.25"/>
    <row r="561" s="7" customFormat="1" ht="14.25" customHeight="1" x14ac:dyDescent="0.25"/>
    <row r="562" s="7" customFormat="1" ht="14.25" customHeight="1" x14ac:dyDescent="0.25"/>
    <row r="563" s="7" customFormat="1" ht="14.25" customHeight="1" x14ac:dyDescent="0.25"/>
    <row r="564" s="7" customFormat="1" ht="14.25" customHeight="1" x14ac:dyDescent="0.25"/>
    <row r="565" s="7" customFormat="1" ht="14.25" customHeight="1" x14ac:dyDescent="0.25"/>
    <row r="566" s="7" customFormat="1" ht="14.25" customHeight="1" x14ac:dyDescent="0.25"/>
    <row r="567" s="7" customFormat="1" ht="14.25" customHeight="1" x14ac:dyDescent="0.25"/>
    <row r="568" s="7" customFormat="1" ht="14.25" customHeight="1" x14ac:dyDescent="0.25"/>
    <row r="569" s="7" customFormat="1" ht="14.25" customHeight="1" x14ac:dyDescent="0.25"/>
    <row r="570" s="7" customFormat="1" ht="14.25" customHeight="1" x14ac:dyDescent="0.25"/>
    <row r="571" s="7" customFormat="1" ht="14.25" customHeight="1" x14ac:dyDescent="0.25"/>
    <row r="572" s="7" customFormat="1" ht="14.25" customHeight="1" x14ac:dyDescent="0.25"/>
    <row r="573" s="7" customFormat="1" ht="14.25" customHeight="1" x14ac:dyDescent="0.25"/>
    <row r="574" s="7" customFormat="1" ht="14.25" customHeight="1" x14ac:dyDescent="0.25"/>
    <row r="575" s="7" customFormat="1" ht="14.25" customHeight="1" x14ac:dyDescent="0.25"/>
    <row r="576" s="7" customFormat="1" ht="14.25" customHeight="1" x14ac:dyDescent="0.25"/>
    <row r="577" s="7" customFormat="1" ht="14.25" customHeight="1" x14ac:dyDescent="0.25"/>
    <row r="578" s="7" customFormat="1" ht="14.25" customHeight="1" x14ac:dyDescent="0.25"/>
    <row r="579" s="7" customFormat="1" ht="14.25" customHeight="1" x14ac:dyDescent="0.25"/>
    <row r="580" s="7" customFormat="1" ht="14.25" customHeight="1" x14ac:dyDescent="0.25"/>
    <row r="581" s="7" customFormat="1" ht="14.25" customHeight="1" x14ac:dyDescent="0.25"/>
    <row r="582" s="7" customFormat="1" ht="14.25" customHeight="1" x14ac:dyDescent="0.25"/>
    <row r="583" s="7" customFormat="1" ht="14.25" customHeight="1" x14ac:dyDescent="0.25"/>
    <row r="584" s="7" customFormat="1" ht="14.25" customHeight="1" x14ac:dyDescent="0.25"/>
    <row r="585" s="7" customFormat="1" ht="14.25" customHeight="1" x14ac:dyDescent="0.25"/>
    <row r="586" s="7" customFormat="1" ht="14.25" customHeight="1" x14ac:dyDescent="0.25"/>
    <row r="587" s="7" customFormat="1" ht="14.25" customHeight="1" x14ac:dyDescent="0.25"/>
    <row r="588" s="7" customFormat="1" ht="14.25" customHeight="1" x14ac:dyDescent="0.25"/>
    <row r="589" s="7" customFormat="1" ht="14.25" customHeight="1" x14ac:dyDescent="0.25"/>
    <row r="590" s="7" customFormat="1" ht="14.25" customHeight="1" x14ac:dyDescent="0.25"/>
    <row r="591" s="7" customFormat="1" ht="14.25" customHeight="1" x14ac:dyDescent="0.25"/>
    <row r="592" s="7" customFormat="1" ht="14.25" customHeight="1" x14ac:dyDescent="0.25"/>
    <row r="593" s="7" customFormat="1" ht="14.25" customHeight="1" x14ac:dyDescent="0.25"/>
    <row r="594" s="7" customFormat="1" ht="14.25" customHeight="1" x14ac:dyDescent="0.25"/>
    <row r="595" s="7" customFormat="1" ht="14.25" customHeight="1" x14ac:dyDescent="0.25"/>
    <row r="596" s="7" customFormat="1" ht="14.25" customHeight="1" x14ac:dyDescent="0.25"/>
    <row r="597" s="7" customFormat="1" ht="14.25" customHeight="1" x14ac:dyDescent="0.25"/>
    <row r="598" s="7" customFormat="1" ht="14.25" customHeight="1" x14ac:dyDescent="0.25"/>
    <row r="599" s="7" customFormat="1" ht="14.25" customHeight="1" x14ac:dyDescent="0.25"/>
    <row r="600" s="7" customFormat="1" ht="14.25" customHeight="1" x14ac:dyDescent="0.25"/>
    <row r="601" s="7" customFormat="1" ht="14.25" customHeight="1" x14ac:dyDescent="0.25"/>
    <row r="602" s="7" customFormat="1" ht="14.25" customHeight="1" x14ac:dyDescent="0.25"/>
    <row r="603" s="7" customFormat="1" ht="14.25" customHeight="1" x14ac:dyDescent="0.25"/>
    <row r="604" s="7" customFormat="1" ht="14.25" customHeight="1" x14ac:dyDescent="0.25"/>
    <row r="605" s="7" customFormat="1" ht="14.25" customHeight="1" x14ac:dyDescent="0.25"/>
    <row r="606" s="7" customFormat="1" ht="14.25" customHeight="1" x14ac:dyDescent="0.25"/>
    <row r="607" s="7" customFormat="1" ht="14.25" customHeight="1" x14ac:dyDescent="0.25"/>
    <row r="608" s="7" customFormat="1" ht="14.25" customHeight="1" x14ac:dyDescent="0.25"/>
    <row r="609" s="7" customFormat="1" ht="14.25" customHeight="1" x14ac:dyDescent="0.25"/>
    <row r="610" s="7" customFormat="1" ht="14.25" customHeight="1" x14ac:dyDescent="0.25"/>
    <row r="611" s="7" customFormat="1" ht="14.25" customHeight="1" x14ac:dyDescent="0.25"/>
    <row r="612" s="7" customFormat="1" ht="14.25" customHeight="1" x14ac:dyDescent="0.25"/>
    <row r="613" s="7" customFormat="1" ht="14.25" customHeight="1" x14ac:dyDescent="0.25"/>
    <row r="614" s="7" customFormat="1" ht="14.25" customHeight="1" x14ac:dyDescent="0.25"/>
    <row r="615" s="7" customFormat="1" ht="14.25" customHeight="1" x14ac:dyDescent="0.25"/>
    <row r="616" s="7" customFormat="1" ht="14.25" customHeight="1" x14ac:dyDescent="0.25"/>
    <row r="617" s="7" customFormat="1" ht="14.25" customHeight="1" x14ac:dyDescent="0.25"/>
    <row r="618" s="7" customFormat="1" ht="14.25" customHeight="1" x14ac:dyDescent="0.25"/>
    <row r="619" s="7" customFormat="1" ht="14.25" customHeight="1" x14ac:dyDescent="0.25"/>
    <row r="620" s="7" customFormat="1" ht="14.25" customHeight="1" x14ac:dyDescent="0.25"/>
    <row r="621" s="7" customFormat="1" ht="14.25" customHeight="1" x14ac:dyDescent="0.25"/>
    <row r="622" s="7" customFormat="1" ht="14.25" customHeight="1" x14ac:dyDescent="0.25"/>
    <row r="623" s="7" customFormat="1" ht="14.25" customHeight="1" x14ac:dyDescent="0.25"/>
    <row r="624" s="7" customFormat="1" ht="14.25" customHeight="1" x14ac:dyDescent="0.25"/>
    <row r="625" s="7" customFormat="1" ht="14.25" customHeight="1" x14ac:dyDescent="0.25"/>
    <row r="626" s="7" customFormat="1" ht="14.25" customHeight="1" x14ac:dyDescent="0.25"/>
    <row r="627" s="7" customFormat="1" ht="14.25" customHeight="1" x14ac:dyDescent="0.25"/>
    <row r="628" s="7" customFormat="1" ht="14.25" customHeight="1" x14ac:dyDescent="0.25"/>
    <row r="629" s="7" customFormat="1" ht="14.25" customHeight="1" x14ac:dyDescent="0.25"/>
    <row r="630" s="7" customFormat="1" ht="14.25" customHeight="1" x14ac:dyDescent="0.25"/>
    <row r="631" s="7" customFormat="1" ht="14.25" customHeight="1" x14ac:dyDescent="0.25"/>
    <row r="632" s="7" customFormat="1" ht="14.25" customHeight="1" x14ac:dyDescent="0.25"/>
    <row r="633" s="7" customFormat="1" ht="14.25" customHeight="1" x14ac:dyDescent="0.25"/>
    <row r="634" s="7" customFormat="1" ht="14.25" customHeight="1" x14ac:dyDescent="0.25"/>
    <row r="635" s="7" customFormat="1" ht="14.25" customHeight="1" x14ac:dyDescent="0.25"/>
    <row r="636" s="7" customFormat="1" ht="14.25" customHeight="1" x14ac:dyDescent="0.25"/>
    <row r="637" s="7" customFormat="1" ht="14.25" customHeight="1" x14ac:dyDescent="0.25"/>
    <row r="638" s="7" customFormat="1" ht="14.25" customHeight="1" x14ac:dyDescent="0.25"/>
    <row r="639" s="7" customFormat="1" ht="14.25" customHeight="1" x14ac:dyDescent="0.25"/>
    <row r="640" s="7" customFormat="1" ht="14.25" customHeight="1" x14ac:dyDescent="0.25"/>
    <row r="641" s="7" customFormat="1" ht="14.25" customHeight="1" x14ac:dyDescent="0.25"/>
    <row r="642" s="7" customFormat="1" ht="14.25" customHeight="1" x14ac:dyDescent="0.25"/>
    <row r="643" s="7" customFormat="1" ht="14.25" customHeight="1" x14ac:dyDescent="0.25"/>
    <row r="644" s="7" customFormat="1" ht="14.25" customHeight="1" x14ac:dyDescent="0.25"/>
    <row r="645" s="7" customFormat="1" ht="14.25" customHeight="1" x14ac:dyDescent="0.25"/>
    <row r="646" s="7" customFormat="1" ht="14.25" customHeight="1" x14ac:dyDescent="0.25"/>
    <row r="647" s="7" customFormat="1" ht="14.25" customHeight="1" x14ac:dyDescent="0.25"/>
    <row r="648" s="7" customFormat="1" ht="14.25" customHeight="1" x14ac:dyDescent="0.25"/>
    <row r="649" s="7" customFormat="1" ht="14.25" customHeight="1" x14ac:dyDescent="0.25"/>
    <row r="650" s="7" customFormat="1" ht="14.25" customHeight="1" x14ac:dyDescent="0.25"/>
    <row r="651" s="7" customFormat="1" ht="14.25" customHeight="1" x14ac:dyDescent="0.25"/>
    <row r="652" s="7" customFormat="1" ht="14.25" customHeight="1" x14ac:dyDescent="0.25"/>
    <row r="653" s="7" customFormat="1" ht="14.25" customHeight="1" x14ac:dyDescent="0.25"/>
    <row r="654" s="7" customFormat="1" ht="14.25" customHeight="1" x14ac:dyDescent="0.25"/>
    <row r="655" s="7" customFormat="1" ht="14.25" customHeight="1" x14ac:dyDescent="0.25"/>
    <row r="656" s="7" customFormat="1" ht="14.25" customHeight="1" x14ac:dyDescent="0.25"/>
    <row r="657" s="7" customFormat="1" ht="14.25" customHeight="1" x14ac:dyDescent="0.25"/>
    <row r="658" s="7" customFormat="1" ht="14.25" customHeight="1" x14ac:dyDescent="0.25"/>
    <row r="659" s="7" customFormat="1" ht="14.25" customHeight="1" x14ac:dyDescent="0.25"/>
    <row r="660" s="7" customFormat="1" ht="14.25" customHeight="1" x14ac:dyDescent="0.25"/>
    <row r="661" s="7" customFormat="1" ht="14.25" customHeight="1" x14ac:dyDescent="0.25"/>
    <row r="662" s="7" customFormat="1" ht="14.25" customHeight="1" x14ac:dyDescent="0.25"/>
    <row r="663" s="7" customFormat="1" ht="14.25" customHeight="1" x14ac:dyDescent="0.25"/>
    <row r="664" s="7" customFormat="1" ht="14.25" customHeight="1" x14ac:dyDescent="0.25"/>
    <row r="665" s="7" customFormat="1" ht="14.25" customHeight="1" x14ac:dyDescent="0.25"/>
    <row r="666" s="7" customFormat="1" ht="14.25" customHeight="1" x14ac:dyDescent="0.25"/>
    <row r="667" s="7" customFormat="1" ht="14.25" customHeight="1" x14ac:dyDescent="0.25"/>
    <row r="668" s="7" customFormat="1" ht="14.25" customHeight="1" x14ac:dyDescent="0.25"/>
    <row r="669" s="7" customFormat="1" ht="14.25" customHeight="1" x14ac:dyDescent="0.25"/>
    <row r="670" s="7" customFormat="1" ht="14.25" customHeight="1" x14ac:dyDescent="0.25"/>
    <row r="671" s="7" customFormat="1" ht="14.25" customHeight="1" x14ac:dyDescent="0.25"/>
    <row r="672" s="7" customFormat="1" ht="14.25" customHeight="1" x14ac:dyDescent="0.25"/>
    <row r="673" s="7" customFormat="1" ht="14.25" customHeight="1" x14ac:dyDescent="0.25"/>
    <row r="674" s="7" customFormat="1" ht="14.25" customHeight="1" x14ac:dyDescent="0.25"/>
    <row r="675" s="7" customFormat="1" ht="14.25" customHeight="1" x14ac:dyDescent="0.25"/>
    <row r="676" s="7" customFormat="1" ht="14.25" customHeight="1" x14ac:dyDescent="0.25"/>
    <row r="677" s="7" customFormat="1" ht="14.25" customHeight="1" x14ac:dyDescent="0.25"/>
    <row r="678" s="7" customFormat="1" ht="14.25" customHeight="1" x14ac:dyDescent="0.25"/>
    <row r="679" s="7" customFormat="1" ht="14.25" customHeight="1" x14ac:dyDescent="0.25"/>
    <row r="680" s="7" customFormat="1" ht="14.25" customHeight="1" x14ac:dyDescent="0.25"/>
    <row r="681" s="7" customFormat="1" ht="14.25" customHeight="1" x14ac:dyDescent="0.25"/>
    <row r="682" s="7" customFormat="1" ht="14.25" customHeight="1" x14ac:dyDescent="0.25"/>
    <row r="683" s="7" customFormat="1" ht="14.25" customHeight="1" x14ac:dyDescent="0.25"/>
    <row r="684" s="7" customFormat="1" ht="14.25" customHeight="1" x14ac:dyDescent="0.25"/>
    <row r="685" s="7" customFormat="1" ht="14.25" customHeight="1" x14ac:dyDescent="0.25"/>
    <row r="686" s="7" customFormat="1" ht="14.25" customHeight="1" x14ac:dyDescent="0.25"/>
    <row r="687" s="7" customFormat="1" ht="14.25" customHeight="1" x14ac:dyDescent="0.25"/>
    <row r="688" s="7" customFormat="1" ht="14.25" customHeight="1" x14ac:dyDescent="0.25"/>
    <row r="689" s="7" customFormat="1" ht="14.25" customHeight="1" x14ac:dyDescent="0.25"/>
    <row r="690" s="7" customFormat="1" ht="14.25" customHeight="1" x14ac:dyDescent="0.25"/>
    <row r="691" s="7" customFormat="1" ht="14.25" customHeight="1" x14ac:dyDescent="0.25"/>
    <row r="692" s="7" customFormat="1" ht="14.25" customHeight="1" x14ac:dyDescent="0.25"/>
    <row r="693" s="7" customFormat="1" ht="14.25" customHeight="1" x14ac:dyDescent="0.25"/>
    <row r="694" s="7" customFormat="1" ht="14.25" customHeight="1" x14ac:dyDescent="0.25"/>
    <row r="695" s="7" customFormat="1" ht="14.25" customHeight="1" x14ac:dyDescent="0.25"/>
    <row r="696" s="7" customFormat="1" ht="14.25" customHeight="1" x14ac:dyDescent="0.25"/>
    <row r="697" s="7" customFormat="1" ht="14.25" customHeight="1" x14ac:dyDescent="0.25"/>
    <row r="698" s="7" customFormat="1" ht="14.25" customHeight="1" x14ac:dyDescent="0.25"/>
    <row r="699" s="7" customFormat="1" ht="14.25" customHeight="1" x14ac:dyDescent="0.25"/>
    <row r="700" s="7" customFormat="1" ht="14.25" customHeight="1" x14ac:dyDescent="0.25"/>
    <row r="701" s="7" customFormat="1" ht="14.25" customHeight="1" x14ac:dyDescent="0.25"/>
    <row r="702" s="7" customFormat="1" ht="14.25" customHeight="1" x14ac:dyDescent="0.25"/>
    <row r="703" s="7" customFormat="1" ht="14.25" customHeight="1" x14ac:dyDescent="0.25"/>
    <row r="704" s="7" customFormat="1" ht="14.25" customHeight="1" x14ac:dyDescent="0.25"/>
    <row r="705" s="7" customFormat="1" ht="14.25" customHeight="1" x14ac:dyDescent="0.25"/>
    <row r="706" s="7" customFormat="1" ht="14.25" customHeight="1" x14ac:dyDescent="0.25"/>
    <row r="707" s="7" customFormat="1" ht="14.25" customHeight="1" x14ac:dyDescent="0.25"/>
    <row r="708" s="7" customFormat="1" ht="14.25" customHeight="1" x14ac:dyDescent="0.25"/>
    <row r="709" s="7" customFormat="1" ht="14.25" customHeight="1" x14ac:dyDescent="0.25"/>
    <row r="710" s="7" customFormat="1" ht="14.25" customHeight="1" x14ac:dyDescent="0.25"/>
    <row r="711" s="7" customFormat="1" ht="14.25" customHeight="1" x14ac:dyDescent="0.25"/>
    <row r="712" s="7" customFormat="1" ht="14.25" customHeight="1" x14ac:dyDescent="0.25"/>
    <row r="713" s="7" customFormat="1" ht="14.25" customHeight="1" x14ac:dyDescent="0.25"/>
    <row r="714" s="7" customFormat="1" ht="14.25" customHeight="1" x14ac:dyDescent="0.25"/>
    <row r="715" s="7" customFormat="1" ht="14.25" customHeight="1" x14ac:dyDescent="0.25"/>
    <row r="716" s="7" customFormat="1" ht="14.25" customHeight="1" x14ac:dyDescent="0.25"/>
    <row r="717" s="7" customFormat="1" ht="14.25" customHeight="1" x14ac:dyDescent="0.25"/>
    <row r="718" s="7" customFormat="1" ht="14.25" customHeight="1" x14ac:dyDescent="0.25"/>
    <row r="719" s="7" customFormat="1" ht="14.25" customHeight="1" x14ac:dyDescent="0.25"/>
    <row r="720" s="7" customFormat="1" ht="14.25" customHeight="1" x14ac:dyDescent="0.25"/>
    <row r="721" s="7" customFormat="1" ht="14.25" customHeight="1" x14ac:dyDescent="0.25"/>
    <row r="722" s="7" customFormat="1" ht="14.25" customHeight="1" x14ac:dyDescent="0.25"/>
    <row r="723" s="7" customFormat="1" ht="14.25" customHeight="1" x14ac:dyDescent="0.25"/>
    <row r="724" s="7" customFormat="1" ht="14.25" customHeight="1" x14ac:dyDescent="0.25"/>
    <row r="725" s="7" customFormat="1" ht="14.25" customHeight="1" x14ac:dyDescent="0.25"/>
    <row r="726" s="7" customFormat="1" ht="14.25" customHeight="1" x14ac:dyDescent="0.25"/>
    <row r="727" s="7" customFormat="1" ht="14.25" customHeight="1" x14ac:dyDescent="0.25"/>
    <row r="728" s="7" customFormat="1" ht="14.25" customHeight="1" x14ac:dyDescent="0.25"/>
    <row r="729" s="7" customFormat="1" ht="14.25" customHeight="1" x14ac:dyDescent="0.25"/>
    <row r="730" s="7" customFormat="1" ht="14.25" customHeight="1" x14ac:dyDescent="0.25"/>
    <row r="731" s="7" customFormat="1" ht="14.25" customHeight="1" x14ac:dyDescent="0.25"/>
    <row r="732" s="7" customFormat="1" ht="14.25" customHeight="1" x14ac:dyDescent="0.25"/>
    <row r="733" s="7" customFormat="1" ht="14.25" customHeight="1" x14ac:dyDescent="0.25"/>
    <row r="734" s="7" customFormat="1" ht="14.25" customHeight="1" x14ac:dyDescent="0.25"/>
    <row r="735" s="7" customFormat="1" ht="14.25" customHeight="1" x14ac:dyDescent="0.25"/>
    <row r="736" s="7" customFormat="1" ht="14.25" customHeight="1" x14ac:dyDescent="0.25"/>
    <row r="737" s="7" customFormat="1" ht="14.25" customHeight="1" x14ac:dyDescent="0.25"/>
    <row r="738" s="7" customFormat="1" ht="14.25" customHeight="1" x14ac:dyDescent="0.25"/>
    <row r="739" s="7" customFormat="1" ht="14.25" customHeight="1" x14ac:dyDescent="0.25"/>
    <row r="740" s="7" customFormat="1" ht="14.25" customHeight="1" x14ac:dyDescent="0.25"/>
    <row r="741" s="7" customFormat="1" ht="14.25" customHeight="1" x14ac:dyDescent="0.25"/>
    <row r="742" s="7" customFormat="1" ht="14.25" customHeight="1" x14ac:dyDescent="0.25"/>
    <row r="743" s="7" customFormat="1" ht="14.25" customHeight="1" x14ac:dyDescent="0.25"/>
    <row r="744" s="7" customFormat="1" ht="14.25" customHeight="1" x14ac:dyDescent="0.25"/>
    <row r="745" s="7" customFormat="1" ht="14.25" customHeight="1" x14ac:dyDescent="0.25"/>
    <row r="746" s="7" customFormat="1" ht="14.25" customHeight="1" x14ac:dyDescent="0.25"/>
    <row r="747" s="7" customFormat="1" ht="14.25" customHeight="1" x14ac:dyDescent="0.25"/>
    <row r="748" s="7" customFormat="1" ht="14.25" customHeight="1" x14ac:dyDescent="0.25"/>
    <row r="749" s="7" customFormat="1" ht="14.25" customHeight="1" x14ac:dyDescent="0.25"/>
    <row r="750" s="7" customFormat="1" ht="14.25" customHeight="1" x14ac:dyDescent="0.25"/>
    <row r="751" s="7" customFormat="1" ht="14.25" customHeight="1" x14ac:dyDescent="0.25"/>
    <row r="752" s="7" customFormat="1" ht="14.25" customHeight="1" x14ac:dyDescent="0.25"/>
    <row r="753" s="7" customFormat="1" ht="14.25" customHeight="1" x14ac:dyDescent="0.25"/>
    <row r="754" s="7" customFormat="1" ht="14.25" customHeight="1" x14ac:dyDescent="0.25"/>
    <row r="755" s="7" customFormat="1" ht="14.25" customHeight="1" x14ac:dyDescent="0.25"/>
    <row r="756" s="7" customFormat="1" ht="14.25" customHeight="1" x14ac:dyDescent="0.25"/>
    <row r="757" s="7" customFormat="1" ht="14.25" customHeight="1" x14ac:dyDescent="0.25"/>
    <row r="758" s="7" customFormat="1" ht="14.25" customHeight="1" x14ac:dyDescent="0.25"/>
    <row r="759" s="7" customFormat="1" ht="14.25" customHeight="1" x14ac:dyDescent="0.25"/>
    <row r="760" s="7" customFormat="1" ht="14.25" customHeight="1" x14ac:dyDescent="0.25"/>
    <row r="761" s="7" customFormat="1" ht="14.25" customHeight="1" x14ac:dyDescent="0.25"/>
    <row r="762" s="7" customFormat="1" ht="14.25" customHeight="1" x14ac:dyDescent="0.25"/>
    <row r="763" s="7" customFormat="1" ht="14.25" customHeight="1" x14ac:dyDescent="0.25"/>
    <row r="764" s="7" customFormat="1" ht="14.25" customHeight="1" x14ac:dyDescent="0.25"/>
    <row r="765" s="7" customFormat="1" ht="14.25" customHeight="1" x14ac:dyDescent="0.25"/>
    <row r="766" s="7" customFormat="1" ht="14.25" customHeight="1" x14ac:dyDescent="0.25"/>
    <row r="767" s="7" customFormat="1" ht="14.25" customHeight="1" x14ac:dyDescent="0.25"/>
    <row r="768" s="7" customFormat="1" ht="14.25" customHeight="1" x14ac:dyDescent="0.25"/>
    <row r="769" s="7" customFormat="1" ht="14.25" customHeight="1" x14ac:dyDescent="0.25"/>
    <row r="770" s="7" customFormat="1" ht="14.25" customHeight="1" x14ac:dyDescent="0.25"/>
    <row r="771" s="7" customFormat="1" ht="14.25" customHeight="1" x14ac:dyDescent="0.25"/>
    <row r="772" s="7" customFormat="1" ht="14.25" customHeight="1" x14ac:dyDescent="0.25"/>
    <row r="773" s="7" customFormat="1" ht="14.25" customHeight="1" x14ac:dyDescent="0.25"/>
    <row r="774" s="7" customFormat="1" ht="14.25" customHeight="1" x14ac:dyDescent="0.25"/>
    <row r="775" s="7" customFormat="1" ht="14.25" customHeight="1" x14ac:dyDescent="0.25"/>
    <row r="776" s="7" customFormat="1" ht="14.25" customHeight="1" x14ac:dyDescent="0.25"/>
    <row r="777" s="7" customFormat="1" ht="14.25" customHeight="1" x14ac:dyDescent="0.25"/>
    <row r="778" s="7" customFormat="1" ht="14.25" customHeight="1" x14ac:dyDescent="0.25"/>
    <row r="779" s="7" customFormat="1" ht="14.25" customHeight="1" x14ac:dyDescent="0.25"/>
    <row r="780" s="7" customFormat="1" ht="14.25" customHeight="1" x14ac:dyDescent="0.25"/>
    <row r="781" s="7" customFormat="1" ht="14.25" customHeight="1" x14ac:dyDescent="0.25"/>
    <row r="782" s="7" customFormat="1" ht="14.25" customHeight="1" x14ac:dyDescent="0.25"/>
    <row r="783" s="7" customFormat="1" ht="14.25" customHeight="1" x14ac:dyDescent="0.25"/>
    <row r="784" s="7" customFormat="1" ht="14.25" customHeight="1" x14ac:dyDescent="0.25"/>
    <row r="785" s="7" customFormat="1" ht="14.25" customHeight="1" x14ac:dyDescent="0.25"/>
    <row r="786" s="7" customFormat="1" ht="14.25" customHeight="1" x14ac:dyDescent="0.25"/>
    <row r="787" s="7" customFormat="1" ht="14.25" customHeight="1" x14ac:dyDescent="0.25"/>
    <row r="788" s="7" customFormat="1" ht="14.25" customHeight="1" x14ac:dyDescent="0.25"/>
    <row r="789" s="7" customFormat="1" ht="14.25" customHeight="1" x14ac:dyDescent="0.25"/>
    <row r="790" s="7" customFormat="1" ht="14.25" customHeight="1" x14ac:dyDescent="0.25"/>
    <row r="791" s="7" customFormat="1" ht="14.25" customHeight="1" x14ac:dyDescent="0.25"/>
    <row r="792" s="7" customFormat="1" ht="14.25" customHeight="1" x14ac:dyDescent="0.25"/>
    <row r="793" s="7" customFormat="1" ht="14.25" customHeight="1" x14ac:dyDescent="0.25"/>
    <row r="794" s="7" customFormat="1" ht="14.25" customHeight="1" x14ac:dyDescent="0.25"/>
    <row r="795" s="7" customFormat="1" ht="14.25" customHeight="1" x14ac:dyDescent="0.25"/>
    <row r="796" s="7" customFormat="1" ht="14.25" customHeight="1" x14ac:dyDescent="0.25"/>
    <row r="797" s="7" customFormat="1" ht="14.25" customHeight="1" x14ac:dyDescent="0.25"/>
    <row r="798" s="7" customFormat="1" ht="14.25" customHeight="1" x14ac:dyDescent="0.25"/>
    <row r="799" s="7" customFormat="1" ht="14.25" customHeight="1" x14ac:dyDescent="0.25"/>
    <row r="800" s="7" customFormat="1" ht="14.25" customHeight="1" x14ac:dyDescent="0.25"/>
    <row r="801" s="7" customFormat="1" ht="14.25" customHeight="1" x14ac:dyDescent="0.25"/>
    <row r="802" s="7" customFormat="1" ht="14.25" customHeight="1" x14ac:dyDescent="0.25"/>
    <row r="803" s="7" customFormat="1" ht="14.25" customHeight="1" x14ac:dyDescent="0.25"/>
    <row r="804" s="7" customFormat="1" ht="14.25" customHeight="1" x14ac:dyDescent="0.25"/>
    <row r="805" s="7" customFormat="1" ht="14.25" customHeight="1" x14ac:dyDescent="0.25"/>
    <row r="806" s="7" customFormat="1" ht="14.25" customHeight="1" x14ac:dyDescent="0.25"/>
    <row r="807" s="7" customFormat="1" ht="14.25" customHeight="1" x14ac:dyDescent="0.25"/>
    <row r="808" s="7" customFormat="1" ht="14.25" customHeight="1" x14ac:dyDescent="0.25"/>
    <row r="809" s="7" customFormat="1" ht="14.25" customHeight="1" x14ac:dyDescent="0.25"/>
    <row r="810" s="7" customFormat="1" ht="14.25" customHeight="1" x14ac:dyDescent="0.25"/>
    <row r="811" s="7" customFormat="1" ht="14.25" customHeight="1" x14ac:dyDescent="0.25"/>
    <row r="812" s="7" customFormat="1" ht="14.25" customHeight="1" x14ac:dyDescent="0.25"/>
    <row r="813" s="7" customFormat="1" ht="14.25" customHeight="1" x14ac:dyDescent="0.25"/>
    <row r="814" s="7" customFormat="1" ht="14.25" customHeight="1" x14ac:dyDescent="0.25"/>
    <row r="815" s="7" customFormat="1" ht="14.25" customHeight="1" x14ac:dyDescent="0.25"/>
    <row r="816" s="7" customFormat="1" ht="14.25" customHeight="1" x14ac:dyDescent="0.25"/>
    <row r="817" s="7" customFormat="1" ht="14.25" customHeight="1" x14ac:dyDescent="0.25"/>
    <row r="818" s="7" customFormat="1" ht="14.25" customHeight="1" x14ac:dyDescent="0.25"/>
    <row r="819" s="7" customFormat="1" ht="14.25" customHeight="1" x14ac:dyDescent="0.25"/>
    <row r="820" s="7" customFormat="1" ht="14.25" customHeight="1" x14ac:dyDescent="0.25"/>
    <row r="821" s="7" customFormat="1" ht="14.25" customHeight="1" x14ac:dyDescent="0.25"/>
    <row r="822" s="7" customFormat="1" ht="14.25" customHeight="1" x14ac:dyDescent="0.25"/>
    <row r="823" s="7" customFormat="1" ht="14.25" customHeight="1" x14ac:dyDescent="0.25"/>
    <row r="824" s="7" customFormat="1" ht="14.25" customHeight="1" x14ac:dyDescent="0.25"/>
    <row r="825" s="7" customFormat="1" ht="14.25" customHeight="1" x14ac:dyDescent="0.25"/>
    <row r="826" s="7" customFormat="1" ht="14.25" customHeight="1" x14ac:dyDescent="0.25"/>
    <row r="827" s="7" customFormat="1" ht="14.25" customHeight="1" x14ac:dyDescent="0.25"/>
    <row r="828" s="7" customFormat="1" ht="14.25" customHeight="1" x14ac:dyDescent="0.25"/>
    <row r="829" s="7" customFormat="1" ht="14.25" customHeight="1" x14ac:dyDescent="0.25"/>
    <row r="830" s="7" customFormat="1" ht="14.25" customHeight="1" x14ac:dyDescent="0.25"/>
    <row r="831" s="7" customFormat="1" ht="14.25" customHeight="1" x14ac:dyDescent="0.25"/>
    <row r="832" s="7" customFormat="1" ht="14.25" customHeight="1" x14ac:dyDescent="0.25"/>
    <row r="833" s="7" customFormat="1" ht="14.25" customHeight="1" x14ac:dyDescent="0.25"/>
    <row r="834" s="7" customFormat="1" ht="14.25" customHeight="1" x14ac:dyDescent="0.25"/>
    <row r="835" s="7" customFormat="1" ht="14.25" customHeight="1" x14ac:dyDescent="0.25"/>
    <row r="836" s="7" customFormat="1" ht="14.25" customHeight="1" x14ac:dyDescent="0.25"/>
    <row r="837" s="7" customFormat="1" ht="14.25" customHeight="1" x14ac:dyDescent="0.25"/>
    <row r="838" s="7" customFormat="1" ht="14.25" customHeight="1" x14ac:dyDescent="0.25"/>
    <row r="839" s="7" customFormat="1" ht="14.25" customHeight="1" x14ac:dyDescent="0.25"/>
    <row r="840" s="7" customFormat="1" ht="14.25" customHeight="1" x14ac:dyDescent="0.25"/>
    <row r="841" s="7" customFormat="1" ht="14.25" customHeight="1" x14ac:dyDescent="0.25"/>
    <row r="842" s="7" customFormat="1" ht="14.25" customHeight="1" x14ac:dyDescent="0.25"/>
    <row r="843" s="7" customFormat="1" ht="14.25" customHeight="1" x14ac:dyDescent="0.25"/>
    <row r="844" s="7" customFormat="1" ht="14.25" customHeight="1" x14ac:dyDescent="0.25"/>
    <row r="845" s="7" customFormat="1" ht="14.25" customHeight="1" x14ac:dyDescent="0.25"/>
    <row r="846" s="7" customFormat="1" ht="14.25" customHeight="1" x14ac:dyDescent="0.25"/>
    <row r="847" s="7" customFormat="1" ht="14.25" customHeight="1" x14ac:dyDescent="0.25"/>
    <row r="848" s="7" customFormat="1" ht="14.25" customHeight="1" x14ac:dyDescent="0.25"/>
    <row r="849" s="7" customFormat="1" ht="14.25" customHeight="1" x14ac:dyDescent="0.25"/>
    <row r="850" s="7" customFormat="1" ht="14.25" customHeight="1" x14ac:dyDescent="0.25"/>
    <row r="851" s="7" customFormat="1" ht="14.25" customHeight="1" x14ac:dyDescent="0.25"/>
    <row r="852" s="7" customFormat="1" ht="14.25" customHeight="1" x14ac:dyDescent="0.25"/>
    <row r="853" s="7" customFormat="1" ht="14.25" customHeight="1" x14ac:dyDescent="0.25"/>
    <row r="854" s="7" customFormat="1" ht="14.25" customHeight="1" x14ac:dyDescent="0.25"/>
    <row r="855" s="7" customFormat="1" ht="14.25" customHeight="1" x14ac:dyDescent="0.25"/>
    <row r="856" s="7" customFormat="1" ht="14.25" customHeight="1" x14ac:dyDescent="0.25"/>
    <row r="857" s="7" customFormat="1" ht="14.25" customHeight="1" x14ac:dyDescent="0.25"/>
    <row r="858" s="7" customFormat="1" ht="14.25" customHeight="1" x14ac:dyDescent="0.25"/>
    <row r="859" s="7" customFormat="1" ht="14.25" customHeight="1" x14ac:dyDescent="0.25"/>
    <row r="860" s="7" customFormat="1" ht="14.25" customHeight="1" x14ac:dyDescent="0.25"/>
    <row r="861" s="7" customFormat="1" ht="14.25" customHeight="1" x14ac:dyDescent="0.25"/>
    <row r="862" s="7" customFormat="1" ht="14.25" customHeight="1" x14ac:dyDescent="0.25"/>
    <row r="863" s="7" customFormat="1" ht="14.25" customHeight="1" x14ac:dyDescent="0.25"/>
    <row r="864" s="7" customFormat="1" ht="14.25" customHeight="1" x14ac:dyDescent="0.25"/>
    <row r="865" s="7" customFormat="1" ht="14.25" customHeight="1" x14ac:dyDescent="0.25"/>
    <row r="866" s="7" customFormat="1" ht="14.25" customHeight="1" x14ac:dyDescent="0.25"/>
    <row r="867" s="7" customFormat="1" ht="14.25" customHeight="1" x14ac:dyDescent="0.25"/>
    <row r="868" s="7" customFormat="1" ht="14.25" customHeight="1" x14ac:dyDescent="0.25"/>
    <row r="869" s="7" customFormat="1" ht="14.25" customHeight="1" x14ac:dyDescent="0.25"/>
    <row r="870" s="7" customFormat="1" ht="14.25" customHeight="1" x14ac:dyDescent="0.25"/>
    <row r="871" s="7" customFormat="1" ht="14.25" customHeight="1" x14ac:dyDescent="0.25"/>
    <row r="872" s="7" customFormat="1" ht="14.25" customHeight="1" x14ac:dyDescent="0.25"/>
    <row r="873" s="7" customFormat="1" ht="14.25" customHeight="1" x14ac:dyDescent="0.25"/>
    <row r="874" s="7" customFormat="1" ht="14.25" customHeight="1" x14ac:dyDescent="0.25"/>
    <row r="875" s="7" customFormat="1" ht="14.25" customHeight="1" x14ac:dyDescent="0.25"/>
    <row r="876" s="7" customFormat="1" ht="14.25" customHeight="1" x14ac:dyDescent="0.25"/>
    <row r="877" s="7" customFormat="1" ht="14.25" customHeight="1" x14ac:dyDescent="0.25"/>
    <row r="878" s="7" customFormat="1" ht="14.25" customHeight="1" x14ac:dyDescent="0.25"/>
    <row r="879" s="7" customFormat="1" ht="14.25" customHeight="1" x14ac:dyDescent="0.25"/>
    <row r="880" s="7" customFormat="1" ht="14.25" customHeight="1" x14ac:dyDescent="0.25"/>
    <row r="881" s="7" customFormat="1" ht="14.25" customHeight="1" x14ac:dyDescent="0.25"/>
    <row r="882" s="7" customFormat="1" ht="14.25" customHeight="1" x14ac:dyDescent="0.25"/>
    <row r="883" s="7" customFormat="1" ht="14.25" customHeight="1" x14ac:dyDescent="0.25"/>
    <row r="884" s="7" customFormat="1" ht="14.25" customHeight="1" x14ac:dyDescent="0.25"/>
    <row r="885" s="7" customFormat="1" ht="14.25" customHeight="1" x14ac:dyDescent="0.25"/>
    <row r="886" s="7" customFormat="1" ht="14.25" customHeight="1" x14ac:dyDescent="0.25"/>
    <row r="887" s="7" customFormat="1" ht="14.25" customHeight="1" x14ac:dyDescent="0.25"/>
    <row r="888" s="7" customFormat="1" ht="14.25" customHeight="1" x14ac:dyDescent="0.25"/>
    <row r="889" s="7" customFormat="1" ht="14.25" customHeight="1" x14ac:dyDescent="0.25"/>
    <row r="890" s="7" customFormat="1" ht="14.25" customHeight="1" x14ac:dyDescent="0.25"/>
    <row r="891" s="7" customFormat="1" ht="14.25" customHeight="1" x14ac:dyDescent="0.25"/>
    <row r="892" s="7" customFormat="1" ht="14.25" customHeight="1" x14ac:dyDescent="0.25"/>
    <row r="893" s="7" customFormat="1" ht="14.25" customHeight="1" x14ac:dyDescent="0.25"/>
    <row r="894" s="7" customFormat="1" ht="14.25" customHeight="1" x14ac:dyDescent="0.25"/>
    <row r="895" s="7" customFormat="1" ht="14.25" customHeight="1" x14ac:dyDescent="0.25"/>
    <row r="896" s="7" customFormat="1" ht="14.25" customHeight="1" x14ac:dyDescent="0.25"/>
    <row r="897" s="7" customFormat="1" ht="14.25" customHeight="1" x14ac:dyDescent="0.25"/>
    <row r="898" s="7" customFormat="1" ht="14.25" customHeight="1" x14ac:dyDescent="0.25"/>
    <row r="899" s="7" customFormat="1" ht="14.25" customHeight="1" x14ac:dyDescent="0.25"/>
    <row r="900" s="7" customFormat="1" ht="14.25" customHeight="1" x14ac:dyDescent="0.25"/>
    <row r="901" s="7" customFormat="1" ht="14.25" customHeight="1" x14ac:dyDescent="0.25"/>
    <row r="902" s="7" customFormat="1" ht="14.25" customHeight="1" x14ac:dyDescent="0.25"/>
    <row r="903" s="7" customFormat="1" ht="14.25" customHeight="1" x14ac:dyDescent="0.25"/>
    <row r="904" s="7" customFormat="1" ht="14.25" customHeight="1" x14ac:dyDescent="0.25"/>
    <row r="905" s="7" customFormat="1" ht="14.25" customHeight="1" x14ac:dyDescent="0.25"/>
    <row r="906" s="7" customFormat="1" ht="14.25" customHeight="1" x14ac:dyDescent="0.25"/>
    <row r="907" s="7" customFormat="1" ht="14.25" customHeight="1" x14ac:dyDescent="0.25"/>
    <row r="908" s="7" customFormat="1" ht="14.25" customHeight="1" x14ac:dyDescent="0.25"/>
    <row r="909" s="7" customFormat="1" ht="14.25" customHeight="1" x14ac:dyDescent="0.25"/>
    <row r="910" s="7" customFormat="1" ht="14.25" customHeight="1" x14ac:dyDescent="0.25"/>
    <row r="911" s="7" customFormat="1" ht="14.25" customHeight="1" x14ac:dyDescent="0.25"/>
    <row r="912" s="7" customFormat="1" ht="14.25" customHeight="1" x14ac:dyDescent="0.25"/>
    <row r="913" s="7" customFormat="1" ht="14.25" customHeight="1" x14ac:dyDescent="0.25"/>
    <row r="914" s="7" customFormat="1" ht="14.25" customHeight="1" x14ac:dyDescent="0.25"/>
    <row r="915" s="7" customFormat="1" ht="14.25" customHeight="1" x14ac:dyDescent="0.25"/>
    <row r="916" s="7" customFormat="1" ht="14.25" customHeight="1" x14ac:dyDescent="0.25"/>
    <row r="917" s="7" customFormat="1" ht="14.25" customHeight="1" x14ac:dyDescent="0.25"/>
    <row r="918" s="7" customFormat="1" ht="14.25" customHeight="1" x14ac:dyDescent="0.25"/>
    <row r="919" s="7" customFormat="1" ht="14.25" customHeight="1" x14ac:dyDescent="0.25"/>
    <row r="920" s="7" customFormat="1" ht="14.25" customHeight="1" x14ac:dyDescent="0.25"/>
    <row r="921" s="7" customFormat="1" ht="14.25" customHeight="1" x14ac:dyDescent="0.25"/>
    <row r="922" s="7" customFormat="1" ht="14.25" customHeight="1" x14ac:dyDescent="0.25"/>
    <row r="923" s="7" customFormat="1" ht="14.25" customHeight="1" x14ac:dyDescent="0.25"/>
    <row r="924" s="7" customFormat="1" ht="14.25" customHeight="1" x14ac:dyDescent="0.25"/>
    <row r="925" s="7" customFormat="1" ht="14.25" customHeight="1" x14ac:dyDescent="0.25"/>
    <row r="926" s="7" customFormat="1" ht="14.25" customHeight="1" x14ac:dyDescent="0.25"/>
    <row r="927" s="7" customFormat="1" ht="14.25" customHeight="1" x14ac:dyDescent="0.25"/>
    <row r="928" s="7" customFormat="1" ht="14.25" customHeight="1" x14ac:dyDescent="0.25"/>
    <row r="929" s="7" customFormat="1" ht="14.25" customHeight="1" x14ac:dyDescent="0.25"/>
    <row r="930" s="7" customFormat="1" ht="14.25" customHeight="1" x14ac:dyDescent="0.25"/>
    <row r="931" s="7" customFormat="1" ht="14.25" customHeight="1" x14ac:dyDescent="0.25"/>
    <row r="932" s="7" customFormat="1" ht="14.25" customHeight="1" x14ac:dyDescent="0.25"/>
    <row r="933" s="7" customFormat="1" ht="14.25" customHeight="1" x14ac:dyDescent="0.25"/>
    <row r="934" s="7" customFormat="1" ht="14.25" customHeight="1" x14ac:dyDescent="0.25"/>
    <row r="935" s="7" customFormat="1" ht="14.25" customHeight="1" x14ac:dyDescent="0.25"/>
    <row r="936" s="7" customFormat="1" ht="14.25" customHeight="1" x14ac:dyDescent="0.25"/>
    <row r="937" s="7" customFormat="1" ht="14.25" customHeight="1" x14ac:dyDescent="0.25"/>
    <row r="938" s="7" customFormat="1" ht="14.25" customHeight="1" x14ac:dyDescent="0.25"/>
    <row r="939" s="7" customFormat="1" ht="14.25" customHeight="1" x14ac:dyDescent="0.25"/>
    <row r="940" s="7" customFormat="1" ht="14.25" customHeight="1" x14ac:dyDescent="0.25"/>
    <row r="941" s="7" customFormat="1" ht="14.25" customHeight="1" x14ac:dyDescent="0.25"/>
    <row r="942" s="7" customFormat="1" ht="14.25" customHeight="1" x14ac:dyDescent="0.25"/>
    <row r="943" s="7" customFormat="1" ht="14.25" customHeight="1" x14ac:dyDescent="0.25"/>
    <row r="944" s="7" customFormat="1" ht="14.25" customHeight="1" x14ac:dyDescent="0.25"/>
    <row r="945" s="7" customFormat="1" ht="14.25" customHeight="1" x14ac:dyDescent="0.25"/>
    <row r="946" s="7" customFormat="1" ht="14.25" customHeight="1" x14ac:dyDescent="0.25"/>
    <row r="947" s="7" customFormat="1" ht="14.25" customHeight="1" x14ac:dyDescent="0.25"/>
    <row r="948" s="7" customFormat="1" ht="14.25" customHeight="1" x14ac:dyDescent="0.25"/>
    <row r="949" s="7" customFormat="1" ht="14.25" customHeight="1" x14ac:dyDescent="0.25"/>
    <row r="950" s="7" customFormat="1" ht="14.25" customHeight="1" x14ac:dyDescent="0.25"/>
    <row r="951" s="7" customFormat="1" ht="14.25" customHeight="1" x14ac:dyDescent="0.25"/>
    <row r="952" s="7" customFormat="1" ht="14.25" customHeight="1" x14ac:dyDescent="0.25"/>
    <row r="953" s="7" customFormat="1" ht="14.25" customHeight="1" x14ac:dyDescent="0.25"/>
    <row r="954" s="7" customFormat="1" ht="14.25" customHeight="1" x14ac:dyDescent="0.25"/>
    <row r="955" s="7" customFormat="1" ht="14.25" customHeight="1" x14ac:dyDescent="0.25"/>
    <row r="956" s="7" customFormat="1" ht="14.25" customHeight="1" x14ac:dyDescent="0.25"/>
    <row r="957" s="7" customFormat="1" ht="14.25" customHeight="1" x14ac:dyDescent="0.25"/>
    <row r="958" s="7" customFormat="1" ht="14.25" customHeight="1" x14ac:dyDescent="0.25"/>
    <row r="959" s="7" customFormat="1" ht="14.25" customHeight="1" x14ac:dyDescent="0.25"/>
    <row r="960" s="7" customFormat="1" ht="14.25" customHeight="1" x14ac:dyDescent="0.25"/>
    <row r="961" s="7" customFormat="1" ht="14.25" customHeight="1" x14ac:dyDescent="0.25"/>
    <row r="962" s="7" customFormat="1" ht="14.25" customHeight="1" x14ac:dyDescent="0.25"/>
    <row r="963" s="7" customFormat="1" ht="14.25" customHeight="1" x14ac:dyDescent="0.25"/>
    <row r="964" s="7" customFormat="1" ht="14.25" customHeight="1" x14ac:dyDescent="0.25"/>
    <row r="965" s="7" customFormat="1" ht="14.25" customHeight="1" x14ac:dyDescent="0.25"/>
    <row r="966" s="7" customFormat="1" ht="14.25" customHeight="1" x14ac:dyDescent="0.25"/>
    <row r="967" s="7" customFormat="1" ht="14.25" customHeight="1" x14ac:dyDescent="0.25"/>
    <row r="968" s="7" customFormat="1" ht="14.25" customHeight="1" x14ac:dyDescent="0.25"/>
    <row r="969" s="7" customFormat="1" ht="14.25" customHeight="1" x14ac:dyDescent="0.25"/>
    <row r="970" s="7" customFormat="1" ht="14.25" customHeight="1" x14ac:dyDescent="0.25"/>
    <row r="971" s="7" customFormat="1" ht="14.25" customHeight="1" x14ac:dyDescent="0.25"/>
    <row r="972" s="7" customFormat="1" ht="14.25" customHeight="1" x14ac:dyDescent="0.25"/>
    <row r="973" s="7" customFormat="1" ht="14.25" customHeight="1" x14ac:dyDescent="0.25"/>
    <row r="974" s="7" customFormat="1" ht="14.25" customHeight="1" x14ac:dyDescent="0.25"/>
    <row r="975" s="7" customFormat="1" ht="14.25" customHeight="1" x14ac:dyDescent="0.25"/>
    <row r="976" s="7" customFormat="1" ht="14.25" customHeight="1" x14ac:dyDescent="0.25"/>
    <row r="977" s="7" customFormat="1" ht="14.25" customHeight="1" x14ac:dyDescent="0.25"/>
    <row r="978" s="7" customFormat="1" ht="14.25" customHeight="1" x14ac:dyDescent="0.25"/>
    <row r="979" s="7" customFormat="1" ht="14.25" customHeight="1" x14ac:dyDescent="0.25"/>
    <row r="980" s="7" customFormat="1" ht="14.25" customHeight="1" x14ac:dyDescent="0.25"/>
    <row r="981" s="7" customFormat="1" ht="14.25" customHeight="1" x14ac:dyDescent="0.25"/>
    <row r="982" s="7" customFormat="1" ht="14.25" customHeight="1" x14ac:dyDescent="0.25"/>
    <row r="983" s="7" customFormat="1" ht="14.25" customHeight="1" x14ac:dyDescent="0.25"/>
    <row r="984" s="7" customFormat="1" ht="14.25" customHeight="1" x14ac:dyDescent="0.25"/>
    <row r="985" s="7" customFormat="1" ht="14.25" customHeight="1" x14ac:dyDescent="0.25"/>
    <row r="986" s="7" customFormat="1" ht="14.25" customHeight="1" x14ac:dyDescent="0.25"/>
    <row r="987" s="7" customFormat="1" ht="14.25" customHeight="1" x14ac:dyDescent="0.25"/>
    <row r="988" s="7" customFormat="1" ht="14.25" customHeight="1" x14ac:dyDescent="0.25"/>
    <row r="989" s="7" customFormat="1" ht="14.25" customHeight="1" x14ac:dyDescent="0.25"/>
    <row r="990" s="7" customFormat="1" ht="14.25" customHeight="1" x14ac:dyDescent="0.25"/>
    <row r="991" s="7" customFormat="1" ht="14.25" customHeight="1" x14ac:dyDescent="0.25"/>
    <row r="992" s="7" customFormat="1" ht="14.25" customHeight="1" x14ac:dyDescent="0.25"/>
    <row r="993" s="7" customFormat="1" ht="14.25" customHeight="1" x14ac:dyDescent="0.25"/>
    <row r="994" s="7" customFormat="1" ht="14.25" customHeight="1" x14ac:dyDescent="0.25"/>
    <row r="995" s="7" customFormat="1" ht="14.25" customHeight="1" x14ac:dyDescent="0.25"/>
    <row r="996" s="7" customFormat="1" ht="14.25" customHeight="1" x14ac:dyDescent="0.25"/>
    <row r="997" s="7" customFormat="1" ht="14.25" customHeight="1" x14ac:dyDescent="0.25"/>
    <row r="998" s="7" customFormat="1" ht="14.25" customHeight="1" x14ac:dyDescent="0.25"/>
    <row r="999" s="7" customFormat="1" ht="14.25" customHeight="1" x14ac:dyDescent="0.25"/>
    <row r="1000" s="7" customFormat="1" ht="14.25" customHeight="1" x14ac:dyDescent="0.25"/>
    <row r="1001" s="7" customFormat="1" ht="14.25" customHeight="1" x14ac:dyDescent="0.25"/>
    <row r="1002" s="7" customFormat="1" ht="14.25" customHeight="1" x14ac:dyDescent="0.25"/>
    <row r="1003" s="7" customFormat="1" ht="14.25" customHeight="1" x14ac:dyDescent="0.25"/>
    <row r="1004" s="7" customFormat="1" ht="14.25" customHeight="1" x14ac:dyDescent="0.25"/>
    <row r="1005" s="7" customFormat="1" ht="14.25" customHeight="1" x14ac:dyDescent="0.25"/>
    <row r="1006" s="7" customFormat="1" ht="14.25" customHeight="1" x14ac:dyDescent="0.25"/>
    <row r="1007" s="7" customFormat="1" ht="14.25" customHeight="1" x14ac:dyDescent="0.25"/>
    <row r="1008" s="7" customFormat="1" ht="14.25" customHeight="1" x14ac:dyDescent="0.25"/>
    <row r="1009" s="7" customFormat="1" ht="14.25" customHeight="1" x14ac:dyDescent="0.25"/>
    <row r="1010" s="7" customFormat="1" ht="14.25" customHeight="1" x14ac:dyDescent="0.25"/>
    <row r="1011" s="7" customFormat="1" ht="14.25" customHeight="1" x14ac:dyDescent="0.25"/>
    <row r="1012" s="7" customFormat="1" ht="14.25" customHeight="1" x14ac:dyDescent="0.25"/>
    <row r="1013" s="7" customFormat="1" ht="14.25" customHeight="1" x14ac:dyDescent="0.25"/>
    <row r="1014" s="7" customFormat="1" ht="14.25" customHeight="1" x14ac:dyDescent="0.25"/>
    <row r="1015" s="7" customFormat="1" ht="14.25" customHeight="1" x14ac:dyDescent="0.25"/>
    <row r="1016" s="7" customFormat="1" ht="14.25" customHeight="1" x14ac:dyDescent="0.25"/>
    <row r="1017" s="7" customFormat="1" ht="14.25" customHeight="1" x14ac:dyDescent="0.25"/>
  </sheetData>
  <sheetProtection algorithmName="SHA-512" hashValue="InPdUQMZJ+xtuGIRJxq29RRva1/k3ik3SLtlknna2enOwT3REhUOYxPZ49UtperGyg9w/AXzEHRxY8T3FDaEAg==" saltValue="3U5pv2wVgVOqJJwZGymZww=="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4"/>
  <sheetViews>
    <sheetView showGridLines="0" view="pageBreakPreview" zoomScale="85" zoomScaleNormal="85" zoomScaleSheetLayoutView="85" workbookViewId="0">
      <selection activeCell="E95" sqref="E95"/>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66"/>
      <c r="B1" s="182"/>
      <c r="C1" s="182"/>
      <c r="D1" s="182"/>
      <c r="E1" s="182"/>
      <c r="F1" s="182"/>
      <c r="G1" s="182"/>
      <c r="H1" s="182"/>
      <c r="I1" s="182"/>
      <c r="J1" s="182"/>
      <c r="K1" s="182"/>
      <c r="L1" s="182"/>
      <c r="M1" s="183"/>
    </row>
    <row r="2" spans="1:13" ht="17.45" customHeight="1" x14ac:dyDescent="0.3">
      <c r="A2" s="169" t="s">
        <v>0</v>
      </c>
      <c r="B2" s="170"/>
      <c r="C2" s="170"/>
      <c r="D2" s="170"/>
      <c r="E2" s="170"/>
      <c r="F2" s="170"/>
      <c r="G2" s="170"/>
      <c r="H2" s="170"/>
      <c r="I2" s="170"/>
      <c r="J2" s="170"/>
      <c r="K2" s="170"/>
      <c r="L2" s="170"/>
      <c r="M2" s="184"/>
    </row>
    <row r="3" spans="1:13" ht="17.45" customHeight="1" x14ac:dyDescent="0.3">
      <c r="A3" s="169" t="s">
        <v>1</v>
      </c>
      <c r="B3" s="170"/>
      <c r="C3" s="170"/>
      <c r="D3" s="170"/>
      <c r="E3" s="170"/>
      <c r="F3" s="170"/>
      <c r="G3" s="170"/>
      <c r="H3" s="170"/>
      <c r="I3" s="170"/>
      <c r="J3" s="170"/>
      <c r="K3" s="170"/>
      <c r="L3" s="170"/>
      <c r="M3" s="184"/>
    </row>
    <row r="4" spans="1:13" ht="17.45" customHeight="1" x14ac:dyDescent="0.3">
      <c r="A4" s="169" t="s">
        <v>2</v>
      </c>
      <c r="B4" s="170"/>
      <c r="C4" s="170"/>
      <c r="D4" s="170"/>
      <c r="E4" s="170"/>
      <c r="F4" s="170"/>
      <c r="G4" s="170"/>
      <c r="H4" s="170"/>
      <c r="I4" s="170"/>
      <c r="J4" s="170"/>
      <c r="K4" s="170"/>
      <c r="L4" s="170"/>
      <c r="M4" s="184"/>
    </row>
    <row r="5" spans="1:13" ht="17.45" customHeight="1" x14ac:dyDescent="0.3">
      <c r="A5" s="169">
        <v>2024</v>
      </c>
      <c r="B5" s="170"/>
      <c r="C5" s="170"/>
      <c r="D5" s="170"/>
      <c r="E5" s="170"/>
      <c r="F5" s="170"/>
      <c r="G5" s="170"/>
      <c r="H5" s="170"/>
      <c r="I5" s="170"/>
      <c r="J5" s="170"/>
      <c r="K5" s="170"/>
      <c r="L5" s="170"/>
      <c r="M5" s="184"/>
    </row>
    <row r="6" spans="1:13" ht="14.25" customHeight="1" x14ac:dyDescent="0.25">
      <c r="A6" s="174"/>
      <c r="B6" s="175"/>
      <c r="C6" s="175"/>
      <c r="D6" s="175"/>
      <c r="E6" s="175"/>
      <c r="F6" s="175"/>
      <c r="G6" s="175"/>
      <c r="H6" s="175"/>
      <c r="I6" s="175"/>
      <c r="J6" s="175"/>
      <c r="K6" s="175"/>
      <c r="L6" s="175"/>
      <c r="M6" s="176"/>
    </row>
    <row r="7" spans="1:13" ht="14.25" customHeight="1" x14ac:dyDescent="0.25">
      <c r="A7" s="157" t="s">
        <v>14</v>
      </c>
      <c r="B7" s="158"/>
      <c r="C7" s="158"/>
      <c r="D7" s="158"/>
      <c r="E7" s="158"/>
      <c r="F7" s="158"/>
      <c r="G7" s="158"/>
      <c r="H7" s="158"/>
      <c r="I7" s="158"/>
      <c r="J7" s="158"/>
      <c r="K7" s="158"/>
      <c r="L7" s="158"/>
      <c r="M7" s="159"/>
    </row>
    <row r="8" spans="1:13" ht="14.25" customHeight="1" thickBot="1" x14ac:dyDescent="0.3">
      <c r="A8" s="190"/>
      <c r="B8" s="155"/>
      <c r="C8" s="155"/>
      <c r="D8" s="155"/>
      <c r="E8" s="155"/>
      <c r="F8" s="155"/>
      <c r="G8" s="155"/>
      <c r="H8" s="155"/>
      <c r="I8" s="155"/>
      <c r="J8" s="155"/>
      <c r="K8" s="155"/>
      <c r="L8" s="155"/>
      <c r="M8" s="156"/>
    </row>
    <row r="9" spans="1:13" ht="44.25" customHeight="1" thickBot="1" x14ac:dyDescent="0.3">
      <c r="A9" s="201" t="s">
        <v>507</v>
      </c>
      <c r="B9" s="202"/>
      <c r="C9" s="202"/>
      <c r="D9" s="202"/>
      <c r="E9" s="202"/>
      <c r="F9" s="202"/>
      <c r="G9" s="202"/>
      <c r="H9" s="202"/>
      <c r="I9" s="202"/>
      <c r="J9" s="202"/>
      <c r="K9" s="202"/>
      <c r="L9" s="202"/>
      <c r="M9" s="203"/>
    </row>
    <row r="10" spans="1:13" ht="14.25" customHeight="1" x14ac:dyDescent="0.25">
      <c r="A10" s="40"/>
      <c r="M10" s="37"/>
    </row>
    <row r="11" spans="1:13" ht="14.25" hidden="1" customHeight="1" x14ac:dyDescent="0.25">
      <c r="A11" s="40"/>
      <c r="B11" s="8" t="s">
        <v>43</v>
      </c>
      <c r="C11" s="9" t="s">
        <v>44</v>
      </c>
      <c r="D11" s="8" t="s">
        <v>45</v>
      </c>
      <c r="E11" s="9" t="s">
        <v>46</v>
      </c>
      <c r="F11" s="9" t="s">
        <v>47</v>
      </c>
      <c r="G11" s="9" t="s">
        <v>48</v>
      </c>
      <c r="H11" s="9" t="s">
        <v>49</v>
      </c>
      <c r="I11" s="9" t="s">
        <v>50</v>
      </c>
      <c r="J11" s="9" t="s">
        <v>51</v>
      </c>
      <c r="K11" s="9" t="s">
        <v>52</v>
      </c>
      <c r="M11" s="37"/>
    </row>
    <row r="12" spans="1:13" ht="14.25" hidden="1" customHeight="1" x14ac:dyDescent="0.25">
      <c r="A12" s="40"/>
      <c r="B12" s="133" t="s">
        <v>80</v>
      </c>
      <c r="C12" s="128" t="s">
        <v>81</v>
      </c>
      <c r="D12" s="129" t="s">
        <v>185</v>
      </c>
      <c r="E12" s="130">
        <v>85</v>
      </c>
      <c r="F12" s="131" t="s">
        <v>14</v>
      </c>
      <c r="G12" s="131" t="s">
        <v>82</v>
      </c>
      <c r="H12" s="131" t="s">
        <v>56</v>
      </c>
      <c r="I12" s="132">
        <v>0.5</v>
      </c>
      <c r="J12" s="134">
        <v>0.33333333333333331</v>
      </c>
      <c r="K12" s="132">
        <v>0.16666666666666666</v>
      </c>
      <c r="M12" s="37"/>
    </row>
    <row r="13" spans="1:13" ht="14.25" hidden="1" customHeight="1" x14ac:dyDescent="0.25">
      <c r="A13" s="40"/>
      <c r="B13" s="133" t="s">
        <v>347</v>
      </c>
      <c r="C13" s="128" t="s">
        <v>348</v>
      </c>
      <c r="D13" s="129"/>
      <c r="E13" s="130">
        <v>86</v>
      </c>
      <c r="F13" s="131" t="s">
        <v>14</v>
      </c>
      <c r="G13" s="131" t="s">
        <v>82</v>
      </c>
      <c r="H13" s="131" t="s">
        <v>56</v>
      </c>
      <c r="I13" s="134" t="s">
        <v>260</v>
      </c>
      <c r="J13" s="134">
        <v>0.33333333333333331</v>
      </c>
      <c r="K13" s="132" t="e">
        <v>#VALUE!</v>
      </c>
      <c r="M13" s="37"/>
    </row>
    <row r="14" spans="1:13" ht="14.25" hidden="1" customHeight="1" x14ac:dyDescent="0.25">
      <c r="A14" s="40"/>
      <c r="B14" s="133" t="s">
        <v>349</v>
      </c>
      <c r="C14" s="128" t="s">
        <v>350</v>
      </c>
      <c r="D14" s="129"/>
      <c r="E14" s="130">
        <v>87</v>
      </c>
      <c r="F14" s="131" t="s">
        <v>14</v>
      </c>
      <c r="G14" s="131" t="s">
        <v>82</v>
      </c>
      <c r="H14" s="131" t="s">
        <v>56</v>
      </c>
      <c r="I14" s="134" t="s">
        <v>260</v>
      </c>
      <c r="J14" s="134">
        <v>0.33333333333333331</v>
      </c>
      <c r="K14" s="132" t="e">
        <v>#VALUE!</v>
      </c>
      <c r="M14" s="37"/>
    </row>
    <row r="15" spans="1:13" ht="14.25" hidden="1" customHeight="1" x14ac:dyDescent="0.25">
      <c r="A15" s="40"/>
      <c r="B15" s="133" t="s">
        <v>351</v>
      </c>
      <c r="C15" s="128" t="s">
        <v>352</v>
      </c>
      <c r="D15" s="129"/>
      <c r="E15" s="130">
        <v>88</v>
      </c>
      <c r="F15" s="131" t="s">
        <v>14</v>
      </c>
      <c r="G15" s="131" t="s">
        <v>82</v>
      </c>
      <c r="H15" s="131" t="s">
        <v>56</v>
      </c>
      <c r="I15" s="134" t="s">
        <v>260</v>
      </c>
      <c r="J15" s="134">
        <v>0.33333333333333331</v>
      </c>
      <c r="K15" s="132" t="e">
        <v>#VALUE!</v>
      </c>
      <c r="M15" s="37"/>
    </row>
    <row r="16" spans="1:13" ht="14.25" hidden="1" customHeight="1" x14ac:dyDescent="0.25">
      <c r="A16" s="40"/>
      <c r="B16" s="133" t="s">
        <v>353</v>
      </c>
      <c r="C16" s="128" t="s">
        <v>354</v>
      </c>
      <c r="D16" s="129"/>
      <c r="E16" s="130">
        <v>89</v>
      </c>
      <c r="F16" s="131" t="s">
        <v>14</v>
      </c>
      <c r="G16" s="131" t="s">
        <v>82</v>
      </c>
      <c r="H16" s="131" t="s">
        <v>56</v>
      </c>
      <c r="I16" s="134" t="s">
        <v>260</v>
      </c>
      <c r="J16" s="134">
        <v>0.33333333333333331</v>
      </c>
      <c r="K16" s="132" t="e">
        <v>#VALUE!</v>
      </c>
      <c r="M16" s="37"/>
    </row>
    <row r="17" spans="1:13" ht="14.25" hidden="1" customHeight="1" x14ac:dyDescent="0.25">
      <c r="A17" s="40"/>
      <c r="B17" s="133" t="s">
        <v>83</v>
      </c>
      <c r="C17" s="128" t="s">
        <v>84</v>
      </c>
      <c r="D17" s="129"/>
      <c r="E17" s="130">
        <v>90</v>
      </c>
      <c r="F17" s="131" t="s">
        <v>14</v>
      </c>
      <c r="G17" s="131" t="s">
        <v>82</v>
      </c>
      <c r="H17" s="131" t="s">
        <v>56</v>
      </c>
      <c r="I17" s="134" t="s">
        <v>260</v>
      </c>
      <c r="J17" s="134">
        <v>0.33333333333333331</v>
      </c>
      <c r="K17" s="132" t="e">
        <v>#VALUE!</v>
      </c>
      <c r="M17" s="37"/>
    </row>
    <row r="18" spans="1:13" ht="14.25" hidden="1" customHeight="1" x14ac:dyDescent="0.25">
      <c r="A18" s="40"/>
      <c r="B18" s="133" t="s">
        <v>355</v>
      </c>
      <c r="C18" s="128" t="s">
        <v>356</v>
      </c>
      <c r="D18" s="129"/>
      <c r="E18" s="130">
        <v>92</v>
      </c>
      <c r="F18" s="131" t="s">
        <v>14</v>
      </c>
      <c r="G18" s="131" t="s">
        <v>82</v>
      </c>
      <c r="H18" s="131" t="s">
        <v>56</v>
      </c>
      <c r="I18" s="134" t="s">
        <v>260</v>
      </c>
      <c r="J18" s="134">
        <v>0.33333333333333331</v>
      </c>
      <c r="K18" s="132" t="e">
        <v>#VALUE!</v>
      </c>
      <c r="M18" s="37"/>
    </row>
    <row r="19" spans="1:13" ht="14.25" hidden="1" customHeight="1" x14ac:dyDescent="0.25">
      <c r="A19" s="40"/>
      <c r="B19" s="133" t="s">
        <v>85</v>
      </c>
      <c r="C19" s="128" t="s">
        <v>86</v>
      </c>
      <c r="D19" s="129" t="s">
        <v>185</v>
      </c>
      <c r="E19" s="130">
        <v>93</v>
      </c>
      <c r="F19" s="131" t="s">
        <v>14</v>
      </c>
      <c r="G19" s="131" t="s">
        <v>82</v>
      </c>
      <c r="H19" s="131" t="s">
        <v>56</v>
      </c>
      <c r="I19" s="132">
        <v>0.5</v>
      </c>
      <c r="J19" s="134">
        <v>0.33333333333333331</v>
      </c>
      <c r="K19" s="132">
        <v>0.16666666666666666</v>
      </c>
      <c r="M19" s="37"/>
    </row>
    <row r="20" spans="1:13" ht="14.25" hidden="1" customHeight="1" x14ac:dyDescent="0.25">
      <c r="A20" s="40"/>
      <c r="B20" s="133" t="s">
        <v>87</v>
      </c>
      <c r="C20" s="128" t="s">
        <v>88</v>
      </c>
      <c r="D20" s="129"/>
      <c r="E20" s="130">
        <v>94</v>
      </c>
      <c r="F20" s="131" t="s">
        <v>14</v>
      </c>
      <c r="G20" s="131" t="s">
        <v>82</v>
      </c>
      <c r="H20" s="131" t="s">
        <v>56</v>
      </c>
      <c r="I20" s="134" t="s">
        <v>260</v>
      </c>
      <c r="J20" s="134">
        <v>0.33333333333333331</v>
      </c>
      <c r="K20" s="132" t="e">
        <v>#VALUE!</v>
      </c>
      <c r="M20" s="37"/>
    </row>
    <row r="21" spans="1:13" ht="14.25" hidden="1" customHeight="1" x14ac:dyDescent="0.25">
      <c r="A21" s="40"/>
      <c r="B21" s="135" t="s">
        <v>357</v>
      </c>
      <c r="C21" s="136" t="s">
        <v>358</v>
      </c>
      <c r="D21" s="137"/>
      <c r="E21" s="130">
        <v>96</v>
      </c>
      <c r="F21" s="131" t="s">
        <v>14</v>
      </c>
      <c r="G21" s="131" t="s">
        <v>82</v>
      </c>
      <c r="H21" s="131" t="s">
        <v>56</v>
      </c>
      <c r="I21" s="134" t="s">
        <v>260</v>
      </c>
      <c r="J21" s="134">
        <v>0.33333333333333331</v>
      </c>
      <c r="K21" s="132" t="e">
        <v>#VALUE!</v>
      </c>
      <c r="M21" s="37"/>
    </row>
    <row r="22" spans="1:13" ht="14.25" hidden="1" customHeight="1" x14ac:dyDescent="0.25">
      <c r="A22" s="40"/>
      <c r="B22" s="138" t="s">
        <v>359</v>
      </c>
      <c r="C22" s="131" t="s">
        <v>360</v>
      </c>
      <c r="D22" s="131" t="s">
        <v>185</v>
      </c>
      <c r="E22" s="130">
        <v>97</v>
      </c>
      <c r="F22" s="131" t="s">
        <v>14</v>
      </c>
      <c r="G22" s="131" t="s">
        <v>82</v>
      </c>
      <c r="H22" s="131" t="s">
        <v>56</v>
      </c>
      <c r="I22" s="132">
        <v>0.5</v>
      </c>
      <c r="J22" s="134">
        <v>0.33333333333333331</v>
      </c>
      <c r="K22" s="134">
        <v>0.16666666666666666</v>
      </c>
      <c r="M22" s="37"/>
    </row>
    <row r="23" spans="1:13" ht="14.25" hidden="1" customHeight="1" x14ac:dyDescent="0.25">
      <c r="A23" s="40"/>
      <c r="B23" s="138" t="s">
        <v>361</v>
      </c>
      <c r="C23" s="131" t="s">
        <v>362</v>
      </c>
      <c r="D23" s="131"/>
      <c r="E23" s="130">
        <v>98</v>
      </c>
      <c r="F23" s="131" t="s">
        <v>14</v>
      </c>
      <c r="G23" s="131" t="s">
        <v>82</v>
      </c>
      <c r="H23" s="131" t="s">
        <v>56</v>
      </c>
      <c r="I23" s="134" t="s">
        <v>260</v>
      </c>
      <c r="J23" s="134">
        <v>0.33333333333333331</v>
      </c>
      <c r="K23" s="134" t="e">
        <v>#VALUE!</v>
      </c>
      <c r="M23" s="37"/>
    </row>
    <row r="24" spans="1:13" ht="14.25" hidden="1" customHeight="1" x14ac:dyDescent="0.25">
      <c r="A24" s="40"/>
      <c r="B24" s="138" t="s">
        <v>363</v>
      </c>
      <c r="C24" s="131" t="s">
        <v>364</v>
      </c>
      <c r="D24" s="131"/>
      <c r="E24" s="130">
        <v>99</v>
      </c>
      <c r="F24" s="131" t="s">
        <v>14</v>
      </c>
      <c r="G24" s="131" t="s">
        <v>82</v>
      </c>
      <c r="H24" s="131" t="s">
        <v>56</v>
      </c>
      <c r="I24" s="134" t="s">
        <v>260</v>
      </c>
      <c r="J24" s="134">
        <v>0.33333333333333331</v>
      </c>
      <c r="K24" s="134" t="e">
        <v>#VALUE!</v>
      </c>
      <c r="M24" s="37"/>
    </row>
    <row r="25" spans="1:13" ht="14.25" hidden="1" customHeight="1" x14ac:dyDescent="0.25">
      <c r="A25" s="40"/>
      <c r="B25" s="138" t="s">
        <v>89</v>
      </c>
      <c r="C25" s="131" t="s">
        <v>90</v>
      </c>
      <c r="D25" s="131"/>
      <c r="E25" s="130">
        <v>100</v>
      </c>
      <c r="F25" s="131" t="s">
        <v>14</v>
      </c>
      <c r="G25" s="131" t="s">
        <v>82</v>
      </c>
      <c r="H25" s="131" t="s">
        <v>56</v>
      </c>
      <c r="I25" s="134" t="s">
        <v>260</v>
      </c>
      <c r="J25" s="134">
        <v>0.33333333333333331</v>
      </c>
      <c r="K25" s="134" t="e">
        <v>#VALUE!</v>
      </c>
      <c r="M25" s="37"/>
    </row>
    <row r="26" spans="1:13" ht="14.25" hidden="1" customHeight="1" x14ac:dyDescent="0.25">
      <c r="A26" s="40"/>
      <c r="B26" s="138" t="s">
        <v>365</v>
      </c>
      <c r="C26" s="131" t="s">
        <v>366</v>
      </c>
      <c r="D26" s="131"/>
      <c r="E26" s="130">
        <v>101</v>
      </c>
      <c r="F26" s="131" t="s">
        <v>14</v>
      </c>
      <c r="G26" s="131" t="s">
        <v>82</v>
      </c>
      <c r="H26" s="131" t="s">
        <v>56</v>
      </c>
      <c r="I26" s="134" t="s">
        <v>260</v>
      </c>
      <c r="J26" s="134">
        <v>0.33333333333333331</v>
      </c>
      <c r="K26" s="134" t="e">
        <v>#VALUE!</v>
      </c>
      <c r="M26" s="37"/>
    </row>
    <row r="27" spans="1:13" ht="14.25" hidden="1" customHeight="1" x14ac:dyDescent="0.25">
      <c r="A27" s="40"/>
      <c r="B27" s="138" t="s">
        <v>367</v>
      </c>
      <c r="C27" s="131" t="s">
        <v>368</v>
      </c>
      <c r="D27" s="131" t="s">
        <v>185</v>
      </c>
      <c r="E27" s="130">
        <v>102</v>
      </c>
      <c r="F27" s="131" t="s">
        <v>14</v>
      </c>
      <c r="G27" s="131" t="s">
        <v>82</v>
      </c>
      <c r="H27" s="131" t="s">
        <v>56</v>
      </c>
      <c r="I27" s="132">
        <v>0.5</v>
      </c>
      <c r="J27" s="134">
        <v>0.33333333333333331</v>
      </c>
      <c r="K27" s="134">
        <v>0.16666666666666666</v>
      </c>
      <c r="M27" s="37"/>
    </row>
    <row r="28" spans="1:13" ht="14.25" hidden="1" customHeight="1" x14ac:dyDescent="0.25">
      <c r="A28" s="40"/>
      <c r="B28" s="139" t="s">
        <v>369</v>
      </c>
      <c r="C28" s="128" t="s">
        <v>370</v>
      </c>
      <c r="D28" s="129"/>
      <c r="E28" s="130">
        <v>104</v>
      </c>
      <c r="F28" s="131" t="s">
        <v>14</v>
      </c>
      <c r="G28" s="131" t="s">
        <v>82</v>
      </c>
      <c r="H28" s="131" t="s">
        <v>56</v>
      </c>
      <c r="I28" s="134" t="s">
        <v>260</v>
      </c>
      <c r="J28" s="134">
        <v>0.33333333333333331</v>
      </c>
      <c r="K28" s="131" t="e">
        <v>#VALUE!</v>
      </c>
      <c r="M28" s="37"/>
    </row>
    <row r="29" spans="1:13" ht="14.25" hidden="1" customHeight="1" x14ac:dyDescent="0.25">
      <c r="A29" s="40"/>
      <c r="B29" s="127" t="s">
        <v>91</v>
      </c>
      <c r="C29" s="128" t="s">
        <v>92</v>
      </c>
      <c r="D29" s="129" t="s">
        <v>59</v>
      </c>
      <c r="E29" s="130">
        <v>105</v>
      </c>
      <c r="F29" s="131" t="s">
        <v>14</v>
      </c>
      <c r="G29" s="131" t="s">
        <v>82</v>
      </c>
      <c r="H29" s="131" t="s">
        <v>56</v>
      </c>
      <c r="I29" s="132">
        <v>1</v>
      </c>
      <c r="J29" s="134">
        <v>0.33333333333333331</v>
      </c>
      <c r="K29" s="132">
        <v>0.33333333333333331</v>
      </c>
      <c r="M29" s="37"/>
    </row>
    <row r="30" spans="1:13" ht="14.25" hidden="1" customHeight="1" x14ac:dyDescent="0.25">
      <c r="A30" s="40"/>
      <c r="B30" s="139" t="s">
        <v>371</v>
      </c>
      <c r="C30" s="128" t="s">
        <v>372</v>
      </c>
      <c r="D30" s="129"/>
      <c r="E30" s="130">
        <v>106</v>
      </c>
      <c r="F30" s="131" t="s">
        <v>14</v>
      </c>
      <c r="G30" s="131" t="s">
        <v>82</v>
      </c>
      <c r="H30" s="131" t="s">
        <v>56</v>
      </c>
      <c r="I30" s="134" t="s">
        <v>260</v>
      </c>
      <c r="J30" s="134">
        <v>0.33333333333333331</v>
      </c>
      <c r="K30" s="132" t="e">
        <v>#VALUE!</v>
      </c>
      <c r="M30" s="37"/>
    </row>
    <row r="31" spans="1:13" ht="14.25" hidden="1" customHeight="1" x14ac:dyDescent="0.25">
      <c r="A31" s="40"/>
      <c r="B31" s="133" t="s">
        <v>373</v>
      </c>
      <c r="C31" s="128" t="s">
        <v>374</v>
      </c>
      <c r="D31" s="129"/>
      <c r="E31" s="130">
        <v>137</v>
      </c>
      <c r="F31" s="131" t="s">
        <v>14</v>
      </c>
      <c r="G31" s="131" t="s">
        <v>95</v>
      </c>
      <c r="H31" s="131" t="s">
        <v>56</v>
      </c>
      <c r="I31" s="134" t="s">
        <v>260</v>
      </c>
      <c r="J31" s="140">
        <v>0.16666666666666666</v>
      </c>
      <c r="K31" s="132" t="e">
        <v>#VALUE!</v>
      </c>
      <c r="M31" s="37"/>
    </row>
    <row r="32" spans="1:13" ht="14.25" hidden="1" customHeight="1" x14ac:dyDescent="0.25">
      <c r="A32" s="40"/>
      <c r="B32" s="133" t="s">
        <v>375</v>
      </c>
      <c r="C32" s="128" t="s">
        <v>376</v>
      </c>
      <c r="D32" s="129"/>
      <c r="E32" s="130">
        <v>138</v>
      </c>
      <c r="F32" s="131" t="s">
        <v>14</v>
      </c>
      <c r="G32" s="131" t="s">
        <v>95</v>
      </c>
      <c r="H32" s="131" t="s">
        <v>56</v>
      </c>
      <c r="I32" s="134" t="s">
        <v>260</v>
      </c>
      <c r="J32" s="140">
        <v>0.16666666666666666</v>
      </c>
      <c r="K32" s="132" t="e">
        <v>#VALUE!</v>
      </c>
      <c r="M32" s="37"/>
    </row>
    <row r="33" spans="1:13" ht="14.25" hidden="1" customHeight="1" x14ac:dyDescent="0.25">
      <c r="A33" s="40"/>
      <c r="B33" s="133" t="s">
        <v>93</v>
      </c>
      <c r="C33" s="128" t="s">
        <v>94</v>
      </c>
      <c r="D33" s="129" t="s">
        <v>185</v>
      </c>
      <c r="E33" s="130">
        <v>139</v>
      </c>
      <c r="F33" s="131" t="s">
        <v>14</v>
      </c>
      <c r="G33" s="131" t="s">
        <v>95</v>
      </c>
      <c r="H33" s="131" t="s">
        <v>56</v>
      </c>
      <c r="I33" s="132">
        <v>0.5</v>
      </c>
      <c r="J33" s="140">
        <v>0.16666666666666666</v>
      </c>
      <c r="K33" s="132">
        <v>8.3333333333333329E-2</v>
      </c>
      <c r="M33" s="37"/>
    </row>
    <row r="34" spans="1:13" ht="14.25" hidden="1" customHeight="1" x14ac:dyDescent="0.25">
      <c r="A34" s="40"/>
      <c r="B34" s="133" t="s">
        <v>377</v>
      </c>
      <c r="C34" s="128" t="s">
        <v>378</v>
      </c>
      <c r="D34" s="129"/>
      <c r="E34" s="130">
        <v>140</v>
      </c>
      <c r="F34" s="131" t="s">
        <v>14</v>
      </c>
      <c r="G34" s="131" t="s">
        <v>95</v>
      </c>
      <c r="H34" s="131" t="s">
        <v>56</v>
      </c>
      <c r="I34" s="134" t="s">
        <v>260</v>
      </c>
      <c r="J34" s="140">
        <v>0.16666666666666666</v>
      </c>
      <c r="K34" s="132" t="e">
        <v>#VALUE!</v>
      </c>
      <c r="M34" s="37"/>
    </row>
    <row r="35" spans="1:13" ht="14.25" hidden="1" customHeight="1" x14ac:dyDescent="0.25">
      <c r="A35" s="40"/>
      <c r="B35" s="133" t="s">
        <v>379</v>
      </c>
      <c r="C35" s="128" t="s">
        <v>380</v>
      </c>
      <c r="D35" s="129"/>
      <c r="E35" s="130">
        <v>141</v>
      </c>
      <c r="F35" s="131" t="s">
        <v>14</v>
      </c>
      <c r="G35" s="131" t="s">
        <v>95</v>
      </c>
      <c r="H35" s="131" t="s">
        <v>56</v>
      </c>
      <c r="I35" s="134" t="s">
        <v>260</v>
      </c>
      <c r="J35" s="140">
        <v>0.16666666666666666</v>
      </c>
      <c r="K35" s="132" t="e">
        <v>#VALUE!</v>
      </c>
      <c r="M35" s="37"/>
    </row>
    <row r="36" spans="1:13" ht="14.25" hidden="1" customHeight="1" x14ac:dyDescent="0.25">
      <c r="A36" s="40"/>
      <c r="B36" s="133" t="s">
        <v>381</v>
      </c>
      <c r="C36" s="128" t="s">
        <v>382</v>
      </c>
      <c r="D36" s="129"/>
      <c r="E36" s="130">
        <v>142</v>
      </c>
      <c r="F36" s="131" t="s">
        <v>14</v>
      </c>
      <c r="G36" s="131" t="s">
        <v>95</v>
      </c>
      <c r="H36" s="131" t="s">
        <v>56</v>
      </c>
      <c r="I36" s="134" t="s">
        <v>260</v>
      </c>
      <c r="J36" s="140">
        <v>0.16666666666666666</v>
      </c>
      <c r="K36" s="132" t="e">
        <v>#VALUE!</v>
      </c>
      <c r="M36" s="37"/>
    </row>
    <row r="37" spans="1:13" ht="14.25" hidden="1" customHeight="1" x14ac:dyDescent="0.25">
      <c r="A37" s="40"/>
      <c r="B37" s="133" t="s">
        <v>383</v>
      </c>
      <c r="C37" s="128" t="s">
        <v>384</v>
      </c>
      <c r="D37" s="129"/>
      <c r="E37" s="130">
        <v>143</v>
      </c>
      <c r="F37" s="131" t="s">
        <v>14</v>
      </c>
      <c r="G37" s="131" t="s">
        <v>95</v>
      </c>
      <c r="H37" s="131" t="s">
        <v>56</v>
      </c>
      <c r="I37" s="134" t="s">
        <v>260</v>
      </c>
      <c r="J37" s="140">
        <v>0.16666666666666666</v>
      </c>
      <c r="K37" s="132" t="e">
        <v>#VALUE!</v>
      </c>
      <c r="M37" s="37"/>
    </row>
    <row r="38" spans="1:13" ht="14.25" hidden="1" customHeight="1" x14ac:dyDescent="0.25">
      <c r="A38" s="40"/>
      <c r="B38" s="133" t="s">
        <v>96</v>
      </c>
      <c r="C38" s="128" t="s">
        <v>97</v>
      </c>
      <c r="D38" s="129" t="s">
        <v>185</v>
      </c>
      <c r="E38" s="130">
        <v>144</v>
      </c>
      <c r="F38" s="131" t="s">
        <v>14</v>
      </c>
      <c r="G38" s="131" t="s">
        <v>95</v>
      </c>
      <c r="H38" s="131" t="s">
        <v>56</v>
      </c>
      <c r="I38" s="132">
        <v>1</v>
      </c>
      <c r="J38" s="140">
        <v>0.16666666666666666</v>
      </c>
      <c r="K38" s="132">
        <v>0.16666666666666666</v>
      </c>
      <c r="M38" s="37"/>
    </row>
    <row r="39" spans="1:13" ht="14.25" hidden="1" customHeight="1" x14ac:dyDescent="0.25">
      <c r="A39" s="40"/>
      <c r="B39" s="133" t="s">
        <v>385</v>
      </c>
      <c r="C39" s="128" t="s">
        <v>386</v>
      </c>
      <c r="D39" s="129"/>
      <c r="E39" s="130">
        <v>145</v>
      </c>
      <c r="F39" s="131" t="s">
        <v>14</v>
      </c>
      <c r="G39" s="131" t="s">
        <v>95</v>
      </c>
      <c r="H39" s="131" t="s">
        <v>56</v>
      </c>
      <c r="I39" s="134" t="s">
        <v>260</v>
      </c>
      <c r="J39" s="140">
        <v>0.16666666666666666</v>
      </c>
      <c r="K39" s="132" t="e">
        <v>#VALUE!</v>
      </c>
      <c r="M39" s="37"/>
    </row>
    <row r="40" spans="1:13" ht="14.25" hidden="1" customHeight="1" x14ac:dyDescent="0.25">
      <c r="A40" s="40"/>
      <c r="B40" s="133" t="s">
        <v>387</v>
      </c>
      <c r="C40" s="128" t="s">
        <v>388</v>
      </c>
      <c r="D40" s="129"/>
      <c r="E40" s="130">
        <v>146</v>
      </c>
      <c r="F40" s="131" t="s">
        <v>14</v>
      </c>
      <c r="G40" s="131" t="s">
        <v>95</v>
      </c>
      <c r="H40" s="131" t="s">
        <v>56</v>
      </c>
      <c r="I40" s="134" t="s">
        <v>260</v>
      </c>
      <c r="J40" s="140">
        <v>0.16666666666666666</v>
      </c>
      <c r="K40" s="132" t="e">
        <v>#VALUE!</v>
      </c>
      <c r="M40" s="37"/>
    </row>
    <row r="41" spans="1:13" ht="14.25" hidden="1" customHeight="1" x14ac:dyDescent="0.25">
      <c r="A41" s="40"/>
      <c r="B41" s="133" t="s">
        <v>101</v>
      </c>
      <c r="C41" s="128" t="s">
        <v>102</v>
      </c>
      <c r="D41" s="129"/>
      <c r="E41" s="130">
        <v>147</v>
      </c>
      <c r="F41" s="131" t="s">
        <v>14</v>
      </c>
      <c r="G41" s="131" t="s">
        <v>95</v>
      </c>
      <c r="H41" s="131" t="s">
        <v>56</v>
      </c>
      <c r="I41" s="134" t="s">
        <v>260</v>
      </c>
      <c r="J41" s="140">
        <v>0.16666666666666666</v>
      </c>
      <c r="K41" s="132" t="e">
        <v>#VALUE!</v>
      </c>
      <c r="M41" s="37"/>
    </row>
    <row r="42" spans="1:13" ht="14.25" hidden="1" customHeight="1" x14ac:dyDescent="0.25">
      <c r="A42" s="40"/>
      <c r="B42" s="133" t="s">
        <v>389</v>
      </c>
      <c r="C42" s="128" t="s">
        <v>390</v>
      </c>
      <c r="D42" s="129" t="s">
        <v>59</v>
      </c>
      <c r="E42" s="130">
        <v>148</v>
      </c>
      <c r="F42" s="131" t="s">
        <v>14</v>
      </c>
      <c r="G42" s="131" t="s">
        <v>95</v>
      </c>
      <c r="H42" s="131" t="s">
        <v>56</v>
      </c>
      <c r="I42" s="132">
        <v>0.5</v>
      </c>
      <c r="J42" s="140">
        <v>0.16666666666666666</v>
      </c>
      <c r="K42" s="132">
        <v>8.3333333333333329E-2</v>
      </c>
      <c r="M42" s="37"/>
    </row>
    <row r="43" spans="1:13" ht="14.25" hidden="1" customHeight="1" x14ac:dyDescent="0.25">
      <c r="A43" s="40"/>
      <c r="B43" s="133" t="s">
        <v>391</v>
      </c>
      <c r="C43" s="128" t="s">
        <v>392</v>
      </c>
      <c r="D43" s="129"/>
      <c r="E43" s="130">
        <v>149</v>
      </c>
      <c r="F43" s="131" t="s">
        <v>14</v>
      </c>
      <c r="G43" s="131" t="s">
        <v>95</v>
      </c>
      <c r="H43" s="131" t="s">
        <v>56</v>
      </c>
      <c r="I43" s="131"/>
      <c r="J43" s="140">
        <v>0.16666666666666666</v>
      </c>
      <c r="K43" s="132">
        <v>0</v>
      </c>
      <c r="M43" s="37"/>
    </row>
    <row r="44" spans="1:13" ht="14.25" hidden="1" customHeight="1" x14ac:dyDescent="0.25">
      <c r="A44" s="40"/>
      <c r="B44" s="133" t="s">
        <v>393</v>
      </c>
      <c r="C44" s="128" t="s">
        <v>394</v>
      </c>
      <c r="D44" s="129"/>
      <c r="E44" s="130">
        <v>150</v>
      </c>
      <c r="F44" s="131" t="s">
        <v>14</v>
      </c>
      <c r="G44" s="131" t="s">
        <v>95</v>
      </c>
      <c r="H44" s="131" t="s">
        <v>56</v>
      </c>
      <c r="I44" s="131"/>
      <c r="J44" s="140">
        <v>0.16666666666666666</v>
      </c>
      <c r="K44" s="132">
        <v>0</v>
      </c>
      <c r="M44" s="37"/>
    </row>
    <row r="45" spans="1:13" ht="14.25" hidden="1" customHeight="1" x14ac:dyDescent="0.25">
      <c r="A45" s="40"/>
      <c r="B45" s="133" t="s">
        <v>395</v>
      </c>
      <c r="C45" s="128" t="s">
        <v>396</v>
      </c>
      <c r="D45" s="129">
        <v>0</v>
      </c>
      <c r="E45" s="130">
        <v>151</v>
      </c>
      <c r="F45" s="131" t="s">
        <v>14</v>
      </c>
      <c r="G45" s="131" t="s">
        <v>95</v>
      </c>
      <c r="H45" s="131" t="s">
        <v>56</v>
      </c>
      <c r="I45" s="131"/>
      <c r="J45" s="140">
        <v>0.16666666666666666</v>
      </c>
      <c r="K45" s="132">
        <v>0</v>
      </c>
      <c r="M45" s="37"/>
    </row>
    <row r="46" spans="1:13" ht="14.25" hidden="1" customHeight="1" x14ac:dyDescent="0.25">
      <c r="A46" s="40"/>
      <c r="B46" s="133" t="s">
        <v>397</v>
      </c>
      <c r="C46" s="128" t="s">
        <v>398</v>
      </c>
      <c r="D46" s="129">
        <v>0</v>
      </c>
      <c r="E46" s="130">
        <v>152</v>
      </c>
      <c r="F46" s="131" t="s">
        <v>14</v>
      </c>
      <c r="G46" s="131" t="s">
        <v>95</v>
      </c>
      <c r="H46" s="131" t="s">
        <v>56</v>
      </c>
      <c r="I46" s="131"/>
      <c r="J46" s="140">
        <v>0.16666666666666666</v>
      </c>
      <c r="K46" s="132">
        <v>0</v>
      </c>
      <c r="M46" s="37"/>
    </row>
    <row r="47" spans="1:13" ht="14.25" hidden="1" customHeight="1" x14ac:dyDescent="0.25">
      <c r="A47" s="40"/>
      <c r="B47" s="133" t="s">
        <v>399</v>
      </c>
      <c r="C47" s="128" t="s">
        <v>400</v>
      </c>
      <c r="D47" s="129">
        <v>0</v>
      </c>
      <c r="E47" s="130">
        <v>153</v>
      </c>
      <c r="F47" s="131" t="s">
        <v>14</v>
      </c>
      <c r="G47" s="131" t="s">
        <v>95</v>
      </c>
      <c r="H47" s="131" t="s">
        <v>56</v>
      </c>
      <c r="I47" s="131"/>
      <c r="J47" s="140">
        <v>0.16666666666666666</v>
      </c>
      <c r="K47" s="132">
        <v>0</v>
      </c>
      <c r="M47" s="37"/>
    </row>
    <row r="48" spans="1:13" ht="14.25" hidden="1" customHeight="1" x14ac:dyDescent="0.25">
      <c r="A48" s="40"/>
      <c r="B48" s="133" t="s">
        <v>103</v>
      </c>
      <c r="C48" s="128" t="s">
        <v>104</v>
      </c>
      <c r="D48" s="129">
        <v>0</v>
      </c>
      <c r="E48" s="130">
        <v>154</v>
      </c>
      <c r="F48" s="131" t="s">
        <v>14</v>
      </c>
      <c r="G48" s="131" t="s">
        <v>95</v>
      </c>
      <c r="H48" s="131" t="s">
        <v>56</v>
      </c>
      <c r="I48" s="131"/>
      <c r="J48" s="140">
        <v>0.16666666666666666</v>
      </c>
      <c r="K48" s="132">
        <v>0</v>
      </c>
      <c r="M48" s="37"/>
    </row>
    <row r="49" spans="1:13" ht="14.25" hidden="1" customHeight="1" x14ac:dyDescent="0.25">
      <c r="A49" s="40"/>
      <c r="B49" s="133" t="s">
        <v>401</v>
      </c>
      <c r="C49" s="128" t="s">
        <v>402</v>
      </c>
      <c r="D49" s="129">
        <v>0</v>
      </c>
      <c r="E49" s="130">
        <v>155</v>
      </c>
      <c r="F49" s="131" t="s">
        <v>14</v>
      </c>
      <c r="G49" s="131" t="s">
        <v>95</v>
      </c>
      <c r="H49" s="131" t="s">
        <v>56</v>
      </c>
      <c r="I49" s="131"/>
      <c r="J49" s="140">
        <v>0.16666666666666666</v>
      </c>
      <c r="K49" s="132">
        <v>0</v>
      </c>
      <c r="M49" s="37"/>
    </row>
    <row r="50" spans="1:13" ht="14.25" hidden="1" customHeight="1" x14ac:dyDescent="0.25">
      <c r="A50" s="40"/>
      <c r="B50" s="133" t="s">
        <v>403</v>
      </c>
      <c r="C50" s="128" t="s">
        <v>404</v>
      </c>
      <c r="D50" s="129">
        <v>0</v>
      </c>
      <c r="E50" s="130">
        <v>156</v>
      </c>
      <c r="F50" s="131" t="s">
        <v>14</v>
      </c>
      <c r="G50" s="131" t="s">
        <v>95</v>
      </c>
      <c r="H50" s="131" t="s">
        <v>56</v>
      </c>
      <c r="I50" s="131"/>
      <c r="J50" s="140">
        <v>0.16666666666666666</v>
      </c>
      <c r="K50" s="132">
        <v>0</v>
      </c>
      <c r="M50" s="37"/>
    </row>
    <row r="51" spans="1:13" ht="14.25" hidden="1" customHeight="1" x14ac:dyDescent="0.25">
      <c r="A51" s="40"/>
      <c r="B51" s="133" t="s">
        <v>405</v>
      </c>
      <c r="C51" s="128" t="s">
        <v>406</v>
      </c>
      <c r="D51" s="129">
        <v>0</v>
      </c>
      <c r="E51" s="130">
        <v>157</v>
      </c>
      <c r="F51" s="131" t="s">
        <v>14</v>
      </c>
      <c r="G51" s="131" t="s">
        <v>95</v>
      </c>
      <c r="H51" s="131" t="s">
        <v>56</v>
      </c>
      <c r="I51" s="131"/>
      <c r="J51" s="140">
        <v>0.16666666666666666</v>
      </c>
      <c r="K51" s="132">
        <v>0</v>
      </c>
      <c r="M51" s="37"/>
    </row>
    <row r="52" spans="1:13" ht="14.25" hidden="1" customHeight="1" x14ac:dyDescent="0.25">
      <c r="A52" s="40"/>
      <c r="B52" s="133" t="s">
        <v>105</v>
      </c>
      <c r="C52" s="128" t="s">
        <v>106</v>
      </c>
      <c r="D52" s="129">
        <v>0</v>
      </c>
      <c r="E52" s="130">
        <v>158</v>
      </c>
      <c r="F52" s="131" t="s">
        <v>14</v>
      </c>
      <c r="G52" s="131" t="s">
        <v>95</v>
      </c>
      <c r="H52" s="131" t="s">
        <v>56</v>
      </c>
      <c r="I52" s="131"/>
      <c r="J52" s="140">
        <v>0.16666666666666666</v>
      </c>
      <c r="K52" s="132">
        <v>0</v>
      </c>
      <c r="M52" s="37"/>
    </row>
    <row r="53" spans="1:13" ht="14.25" hidden="1" customHeight="1" x14ac:dyDescent="0.25">
      <c r="A53" s="40"/>
      <c r="B53" s="133" t="s">
        <v>407</v>
      </c>
      <c r="C53" s="128" t="s">
        <v>408</v>
      </c>
      <c r="D53" s="129">
        <v>0</v>
      </c>
      <c r="E53" s="130">
        <v>159</v>
      </c>
      <c r="F53" s="131" t="s">
        <v>14</v>
      </c>
      <c r="G53" s="131" t="s">
        <v>95</v>
      </c>
      <c r="H53" s="131" t="s">
        <v>56</v>
      </c>
      <c r="I53" s="131"/>
      <c r="J53" s="140">
        <v>0.16666666666666666</v>
      </c>
      <c r="K53" s="132">
        <v>0</v>
      </c>
      <c r="M53" s="37"/>
    </row>
    <row r="54" spans="1:13" ht="14.25" hidden="1" customHeight="1" x14ac:dyDescent="0.25">
      <c r="A54" s="40"/>
      <c r="B54" s="133" t="s">
        <v>409</v>
      </c>
      <c r="C54" s="128" t="s">
        <v>410</v>
      </c>
      <c r="D54" s="129">
        <v>0</v>
      </c>
      <c r="E54" s="130">
        <v>160</v>
      </c>
      <c r="F54" s="131" t="s">
        <v>14</v>
      </c>
      <c r="G54" s="131" t="s">
        <v>95</v>
      </c>
      <c r="H54" s="131" t="s">
        <v>56</v>
      </c>
      <c r="I54" s="131"/>
      <c r="J54" s="140">
        <v>0.16666666666666666</v>
      </c>
      <c r="K54" s="132">
        <v>0</v>
      </c>
      <c r="M54" s="37"/>
    </row>
    <row r="55" spans="1:13" ht="14.25" hidden="1" customHeight="1" x14ac:dyDescent="0.25">
      <c r="A55" s="40"/>
      <c r="B55" s="133" t="s">
        <v>411</v>
      </c>
      <c r="C55" s="128" t="s">
        <v>412</v>
      </c>
      <c r="D55" s="129">
        <v>0</v>
      </c>
      <c r="E55" s="130">
        <v>161</v>
      </c>
      <c r="F55" s="131" t="s">
        <v>14</v>
      </c>
      <c r="G55" s="131" t="s">
        <v>95</v>
      </c>
      <c r="H55" s="131" t="s">
        <v>56</v>
      </c>
      <c r="I55" s="131"/>
      <c r="J55" s="140">
        <v>0.16666666666666666</v>
      </c>
      <c r="K55" s="132">
        <v>0</v>
      </c>
      <c r="M55" s="37"/>
    </row>
    <row r="56" spans="1:13" ht="14.25" hidden="1" customHeight="1" x14ac:dyDescent="0.25">
      <c r="A56" s="40"/>
      <c r="B56" s="133" t="s">
        <v>107</v>
      </c>
      <c r="C56" s="128" t="s">
        <v>108</v>
      </c>
      <c r="D56" s="129">
        <v>0</v>
      </c>
      <c r="E56" s="130">
        <v>162</v>
      </c>
      <c r="F56" s="131" t="s">
        <v>14</v>
      </c>
      <c r="G56" s="131" t="s">
        <v>95</v>
      </c>
      <c r="H56" s="131" t="s">
        <v>56</v>
      </c>
      <c r="I56" s="131"/>
      <c r="J56" s="140">
        <v>0.16666666666666666</v>
      </c>
      <c r="K56" s="132">
        <v>0</v>
      </c>
      <c r="M56" s="37"/>
    </row>
    <row r="57" spans="1:13" ht="14.25" hidden="1" customHeight="1" x14ac:dyDescent="0.25">
      <c r="A57" s="40"/>
      <c r="B57" s="127" t="s">
        <v>109</v>
      </c>
      <c r="C57" s="128" t="s">
        <v>110</v>
      </c>
      <c r="D57" s="141">
        <v>8.1799999999999998E-3</v>
      </c>
      <c r="E57" s="130">
        <v>163</v>
      </c>
      <c r="F57" s="131" t="s">
        <v>14</v>
      </c>
      <c r="G57" s="131" t="s">
        <v>95</v>
      </c>
      <c r="H57" s="131" t="s">
        <v>56</v>
      </c>
      <c r="I57" s="134">
        <v>0.33333333333333331</v>
      </c>
      <c r="J57" s="140">
        <v>0.16666666666666666</v>
      </c>
      <c r="K57" s="132">
        <v>5.5555555555555552E-2</v>
      </c>
      <c r="M57" s="37"/>
    </row>
    <row r="58" spans="1:13" ht="14.25" hidden="1" customHeight="1" x14ac:dyDescent="0.25">
      <c r="A58" s="40"/>
      <c r="B58" s="133" t="s">
        <v>413</v>
      </c>
      <c r="C58" s="128" t="s">
        <v>414</v>
      </c>
      <c r="D58" s="129"/>
      <c r="E58" s="130">
        <v>164</v>
      </c>
      <c r="F58" s="131" t="s">
        <v>14</v>
      </c>
      <c r="G58" s="131" t="s">
        <v>95</v>
      </c>
      <c r="H58" s="131" t="s">
        <v>56</v>
      </c>
      <c r="I58" s="131"/>
      <c r="J58" s="140">
        <v>0.16666666666666666</v>
      </c>
      <c r="K58" s="132">
        <v>0</v>
      </c>
      <c r="M58" s="37"/>
    </row>
    <row r="59" spans="1:13" ht="14.25" hidden="1" customHeight="1" x14ac:dyDescent="0.25">
      <c r="A59" s="40"/>
      <c r="B59" s="133" t="s">
        <v>415</v>
      </c>
      <c r="C59" s="128" t="s">
        <v>416</v>
      </c>
      <c r="D59" s="129"/>
      <c r="E59" s="130">
        <v>165</v>
      </c>
      <c r="F59" s="131" t="s">
        <v>14</v>
      </c>
      <c r="G59" s="131" t="s">
        <v>95</v>
      </c>
      <c r="H59" s="131" t="s">
        <v>56</v>
      </c>
      <c r="I59" s="131"/>
      <c r="J59" s="140">
        <v>0.16666666666666666</v>
      </c>
      <c r="K59" s="132">
        <v>0</v>
      </c>
      <c r="M59" s="37"/>
    </row>
    <row r="60" spans="1:13" ht="14.25" hidden="1" customHeight="1" x14ac:dyDescent="0.25">
      <c r="A60" s="40"/>
      <c r="B60" s="133" t="s">
        <v>417</v>
      </c>
      <c r="C60" s="128" t="s">
        <v>418</v>
      </c>
      <c r="D60" s="129" t="s">
        <v>59</v>
      </c>
      <c r="E60" s="130">
        <v>166</v>
      </c>
      <c r="F60" s="131" t="s">
        <v>14</v>
      </c>
      <c r="G60" s="131" t="s">
        <v>95</v>
      </c>
      <c r="H60" s="131" t="s">
        <v>56</v>
      </c>
      <c r="I60" s="132">
        <v>0.5</v>
      </c>
      <c r="J60" s="140">
        <v>0.16666666666666666</v>
      </c>
      <c r="K60" s="132">
        <v>8.3333333333333329E-2</v>
      </c>
      <c r="M60" s="37"/>
    </row>
    <row r="61" spans="1:13" ht="14.25" hidden="1" customHeight="1" x14ac:dyDescent="0.25">
      <c r="A61" s="40"/>
      <c r="B61" s="133" t="s">
        <v>111</v>
      </c>
      <c r="C61" s="128" t="s">
        <v>112</v>
      </c>
      <c r="D61" s="129"/>
      <c r="E61" s="130">
        <v>167</v>
      </c>
      <c r="F61" s="131" t="s">
        <v>14</v>
      </c>
      <c r="G61" s="131" t="s">
        <v>95</v>
      </c>
      <c r="H61" s="131" t="s">
        <v>56</v>
      </c>
      <c r="I61" s="131"/>
      <c r="J61" s="140">
        <v>0.16666666666666666</v>
      </c>
      <c r="K61" s="132">
        <v>0</v>
      </c>
      <c r="M61" s="37"/>
    </row>
    <row r="62" spans="1:13" ht="14.25" hidden="1" customHeight="1" x14ac:dyDescent="0.25">
      <c r="A62" s="40"/>
      <c r="B62" s="133" t="s">
        <v>419</v>
      </c>
      <c r="C62" s="128" t="s">
        <v>420</v>
      </c>
      <c r="D62" s="129"/>
      <c r="E62" s="130">
        <v>168</v>
      </c>
      <c r="F62" s="131" t="s">
        <v>14</v>
      </c>
      <c r="G62" s="131" t="s">
        <v>95</v>
      </c>
      <c r="H62" s="131" t="s">
        <v>56</v>
      </c>
      <c r="I62" s="131"/>
      <c r="J62" s="140">
        <v>0.16666666666666666</v>
      </c>
      <c r="K62" s="132">
        <v>0</v>
      </c>
      <c r="M62" s="37"/>
    </row>
    <row r="63" spans="1:13" ht="15.75" hidden="1" x14ac:dyDescent="0.25">
      <c r="A63" s="40"/>
      <c r="B63" s="123" t="s">
        <v>98</v>
      </c>
      <c r="C63" s="124" t="s">
        <v>99</v>
      </c>
      <c r="D63" s="124" t="s">
        <v>100</v>
      </c>
      <c r="E63" s="125" t="s">
        <v>549</v>
      </c>
      <c r="F63" s="124" t="s">
        <v>14</v>
      </c>
      <c r="G63" s="124" t="s">
        <v>95</v>
      </c>
      <c r="H63" s="124" t="s">
        <v>56</v>
      </c>
      <c r="I63" s="126">
        <v>0.875</v>
      </c>
      <c r="J63" s="126">
        <v>0.16700000000000001</v>
      </c>
      <c r="K63" s="126">
        <f>J63*I63</f>
        <v>0.146125</v>
      </c>
      <c r="M63" s="37"/>
    </row>
    <row r="64" spans="1:13" ht="14.25" customHeight="1" x14ac:dyDescent="0.25">
      <c r="A64" s="40"/>
      <c r="B64" s="6" t="s">
        <v>499</v>
      </c>
      <c r="C64" s="11"/>
      <c r="D64" s="70"/>
      <c r="E64" s="13"/>
      <c r="F64" s="12"/>
      <c r="G64" s="12"/>
      <c r="H64" s="12"/>
      <c r="I64" s="14"/>
      <c r="J64" s="71"/>
      <c r="K64" s="14"/>
      <c r="M64" s="37"/>
    </row>
    <row r="65" spans="1:13" ht="14.25" customHeight="1" x14ac:dyDescent="0.25">
      <c r="A65" s="40"/>
      <c r="B65" s="11"/>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thickBot="1" x14ac:dyDescent="0.3">
      <c r="A67" s="40"/>
      <c r="M67" s="37"/>
    </row>
    <row r="68" spans="1:13" ht="39" customHeight="1" thickBot="1" x14ac:dyDescent="0.3">
      <c r="A68" s="40"/>
      <c r="C68" s="15" t="s">
        <v>534</v>
      </c>
      <c r="D68" s="16" t="s">
        <v>513</v>
      </c>
      <c r="E68" s="16" t="s">
        <v>69</v>
      </c>
      <c r="F68" s="18" t="s">
        <v>535</v>
      </c>
      <c r="M68" s="37"/>
    </row>
    <row r="69" spans="1:13" ht="27" customHeight="1" x14ac:dyDescent="0.25">
      <c r="A69" s="40"/>
      <c r="C69" s="28" t="s">
        <v>113</v>
      </c>
      <c r="D69" s="29">
        <f>SUM(I12:I21)</f>
        <v>1</v>
      </c>
      <c r="E69" s="29">
        <f t="shared" ref="E69:E71" si="0">1/3</f>
        <v>0.33333333333333331</v>
      </c>
      <c r="F69" s="30">
        <f t="shared" ref="F69:F71" si="1">E69*D69</f>
        <v>0.33333333333333331</v>
      </c>
      <c r="M69" s="37"/>
    </row>
    <row r="70" spans="1:13" ht="27" customHeight="1" x14ac:dyDescent="0.25">
      <c r="A70" s="40"/>
      <c r="C70" s="19" t="s">
        <v>114</v>
      </c>
      <c r="D70" s="20">
        <f>SUM(I22:I28)</f>
        <v>1</v>
      </c>
      <c r="E70" s="29">
        <f t="shared" si="0"/>
        <v>0.33333333333333331</v>
      </c>
      <c r="F70" s="30">
        <f t="shared" si="1"/>
        <v>0.33333333333333331</v>
      </c>
      <c r="M70" s="37"/>
    </row>
    <row r="71" spans="1:13" ht="32.25" thickBot="1" x14ac:dyDescent="0.3">
      <c r="A71" s="40"/>
      <c r="C71" s="19" t="s">
        <v>115</v>
      </c>
      <c r="D71" s="20">
        <f>SUM(I29:I30)</f>
        <v>1</v>
      </c>
      <c r="E71" s="29">
        <f t="shared" si="0"/>
        <v>0.33333333333333331</v>
      </c>
      <c r="F71" s="30">
        <f t="shared" si="1"/>
        <v>0.33333333333333331</v>
      </c>
      <c r="M71" s="37"/>
    </row>
    <row r="72" spans="1:13" ht="27" customHeight="1" thickBot="1" x14ac:dyDescent="0.3">
      <c r="A72" s="40"/>
      <c r="C72" s="204" t="s">
        <v>74</v>
      </c>
      <c r="D72" s="205"/>
      <c r="E72" s="206"/>
      <c r="F72" s="25">
        <f>SUM(F69:F71)</f>
        <v>1</v>
      </c>
      <c r="M72" s="37"/>
    </row>
    <row r="73" spans="1:13" ht="27" customHeight="1" x14ac:dyDescent="0.25">
      <c r="A73" s="40"/>
      <c r="M73" s="37"/>
    </row>
    <row r="74" spans="1:13" ht="27" customHeight="1" thickBot="1" x14ac:dyDescent="0.3">
      <c r="A74" s="40"/>
      <c r="M74" s="37"/>
    </row>
    <row r="75" spans="1:13" ht="30.6" customHeight="1" thickBot="1" x14ac:dyDescent="0.3">
      <c r="A75" s="40"/>
      <c r="C75" s="27" t="s">
        <v>116</v>
      </c>
      <c r="D75" s="72" t="s">
        <v>513</v>
      </c>
      <c r="E75" s="72" t="s">
        <v>69</v>
      </c>
      <c r="F75" s="73" t="s">
        <v>536</v>
      </c>
      <c r="M75" s="37"/>
    </row>
    <row r="76" spans="1:13" ht="28.5" customHeight="1" x14ac:dyDescent="0.25">
      <c r="A76" s="40"/>
      <c r="C76" s="19" t="s">
        <v>311</v>
      </c>
      <c r="D76" s="20">
        <f>SUM(I31:I35)</f>
        <v>0.5</v>
      </c>
      <c r="E76" s="29">
        <f t="shared" ref="E76:E81" si="2">1/6</f>
        <v>0.16666666666666666</v>
      </c>
      <c r="F76" s="30">
        <f t="shared" ref="F76:F81" si="3">E76*D76</f>
        <v>8.3333333333333329E-2</v>
      </c>
      <c r="M76" s="37"/>
    </row>
    <row r="77" spans="1:13" ht="31.5" x14ac:dyDescent="0.25">
      <c r="A77" s="40"/>
      <c r="C77" s="19" t="s">
        <v>421</v>
      </c>
      <c r="D77" s="20">
        <f>SUM(I36:I39)</f>
        <v>1</v>
      </c>
      <c r="E77" s="29">
        <f t="shared" si="2"/>
        <v>0.16666666666666666</v>
      </c>
      <c r="F77" s="30">
        <f t="shared" si="3"/>
        <v>0.16666666666666666</v>
      </c>
      <c r="M77" s="37"/>
    </row>
    <row r="78" spans="1:13" ht="31.5" x14ac:dyDescent="0.25">
      <c r="A78" s="40"/>
      <c r="C78" s="19" t="s">
        <v>117</v>
      </c>
      <c r="D78" s="20">
        <f>I63</f>
        <v>0.875</v>
      </c>
      <c r="E78" s="29">
        <f t="shared" si="2"/>
        <v>0.16666666666666666</v>
      </c>
      <c r="F78" s="30">
        <f t="shared" si="3"/>
        <v>0.14583333333333331</v>
      </c>
      <c r="M78" s="37"/>
    </row>
    <row r="79" spans="1:13" ht="47.25" x14ac:dyDescent="0.25">
      <c r="A79" s="40"/>
      <c r="C79" s="19" t="s">
        <v>309</v>
      </c>
      <c r="D79" s="20">
        <f>SUM(I40:I44)</f>
        <v>0.5</v>
      </c>
      <c r="E79" s="29">
        <f t="shared" si="2"/>
        <v>0.16666666666666666</v>
      </c>
      <c r="F79" s="30">
        <f t="shared" si="3"/>
        <v>8.3333333333333329E-2</v>
      </c>
      <c r="M79" s="37"/>
    </row>
    <row r="80" spans="1:13" ht="47.25" x14ac:dyDescent="0.25">
      <c r="A80" s="40"/>
      <c r="C80" s="19" t="s">
        <v>422</v>
      </c>
      <c r="D80" s="20">
        <f>SUM(I45:I57)</f>
        <v>0.33333333333333331</v>
      </c>
      <c r="E80" s="29">
        <f t="shared" si="2"/>
        <v>0.16666666666666666</v>
      </c>
      <c r="F80" s="30">
        <f t="shared" si="3"/>
        <v>5.5555555555555552E-2</v>
      </c>
      <c r="M80" s="37"/>
    </row>
    <row r="81" spans="1:13" ht="48" thickBot="1" x14ac:dyDescent="0.3">
      <c r="A81" s="40"/>
      <c r="C81" s="74" t="s">
        <v>310</v>
      </c>
      <c r="D81" s="75">
        <f>SUM(I58:I62)</f>
        <v>0.5</v>
      </c>
      <c r="E81" s="29">
        <f t="shared" si="2"/>
        <v>0.16666666666666666</v>
      </c>
      <c r="F81" s="30">
        <f t="shared" si="3"/>
        <v>8.3333333333333329E-2</v>
      </c>
      <c r="M81" s="37"/>
    </row>
    <row r="82" spans="1:13" ht="27" customHeight="1" thickBot="1" x14ac:dyDescent="0.3">
      <c r="A82" s="40"/>
      <c r="C82" s="198" t="s">
        <v>74</v>
      </c>
      <c r="D82" s="205"/>
      <c r="E82" s="206"/>
      <c r="F82" s="31">
        <f>SUM(F76:F81)</f>
        <v>0.61805555555555558</v>
      </c>
      <c r="M82" s="37"/>
    </row>
    <row r="83" spans="1:13" ht="14.25" customHeight="1" thickBot="1" x14ac:dyDescent="0.3">
      <c r="A83" s="40"/>
      <c r="M83" s="37"/>
    </row>
    <row r="84" spans="1:13" ht="28.5" customHeight="1" thickBot="1" x14ac:dyDescent="0.3">
      <c r="A84" s="40"/>
      <c r="C84" s="195" t="s">
        <v>79</v>
      </c>
      <c r="D84" s="205"/>
      <c r="E84" s="206"/>
      <c r="F84" s="76">
        <f>(F72*50%)+(F82*50%)</f>
        <v>0.80902777777777779</v>
      </c>
      <c r="M84" s="37"/>
    </row>
    <row r="85" spans="1:13" ht="14.25" customHeight="1" x14ac:dyDescent="0.25">
      <c r="A85" s="40"/>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6.899999999999999" customHeight="1" x14ac:dyDescent="0.25">
      <c r="A93" s="40"/>
      <c r="C93" s="96" t="s">
        <v>525</v>
      </c>
      <c r="D93" s="153"/>
      <c r="E93" s="97"/>
      <c r="F93" s="97"/>
      <c r="G93" s="97"/>
      <c r="H93" s="97"/>
      <c r="I93" s="97"/>
      <c r="J93" s="98"/>
      <c r="M93" s="37"/>
    </row>
    <row r="94" spans="1:13" ht="14.25" customHeight="1" x14ac:dyDescent="0.25">
      <c r="A94" s="40"/>
      <c r="C94" s="89" t="s">
        <v>509</v>
      </c>
      <c r="D94" s="81"/>
      <c r="E94" s="82"/>
      <c r="F94" s="82"/>
      <c r="G94" s="82"/>
      <c r="H94" s="82"/>
      <c r="I94" s="82"/>
      <c r="J94" s="88"/>
      <c r="M94" s="37"/>
    </row>
    <row r="95" spans="1:13" ht="14.25" customHeight="1" x14ac:dyDescent="0.25">
      <c r="A95" s="40"/>
      <c r="C95" s="89" t="s">
        <v>526</v>
      </c>
      <c r="D95" s="82"/>
      <c r="E95" s="82"/>
      <c r="F95" s="82"/>
      <c r="G95" s="82"/>
      <c r="H95" s="82"/>
      <c r="I95" s="82"/>
      <c r="J95" s="88"/>
      <c r="M95" s="37"/>
    </row>
    <row r="96" spans="1:13" ht="14.25" customHeight="1" x14ac:dyDescent="0.25">
      <c r="A96" s="40"/>
      <c r="C96" s="100" t="s">
        <v>512</v>
      </c>
      <c r="D96" s="91"/>
      <c r="E96" s="91"/>
      <c r="F96" s="91"/>
      <c r="G96" s="91"/>
      <c r="H96" s="91"/>
      <c r="I96" s="91"/>
      <c r="J96" s="101"/>
      <c r="M96" s="37"/>
    </row>
    <row r="97" spans="1:13" ht="14.25" customHeight="1" x14ac:dyDescent="0.25">
      <c r="A97" s="40"/>
      <c r="M97" s="37"/>
    </row>
    <row r="98" spans="1:13" ht="14.25" customHeight="1" x14ac:dyDescent="0.25">
      <c r="A98" s="40"/>
      <c r="M98" s="37"/>
    </row>
    <row r="99" spans="1:13" ht="14.25" customHeight="1" thickBot="1" x14ac:dyDescent="0.3">
      <c r="A99" s="42"/>
      <c r="B99" s="43"/>
      <c r="C99" s="43"/>
      <c r="D99" s="43"/>
      <c r="E99" s="43"/>
      <c r="F99" s="43"/>
      <c r="G99" s="43"/>
      <c r="H99" s="43"/>
      <c r="I99" s="43"/>
      <c r="J99" s="43"/>
      <c r="K99" s="43"/>
      <c r="L99" s="43"/>
      <c r="M99" s="44"/>
    </row>
    <row r="100" spans="1:13" ht="14.25" customHeight="1" x14ac:dyDescent="0.25"/>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s="7" customFormat="1" ht="14.25" customHeight="1" x14ac:dyDescent="0.25"/>
    <row r="114" s="7" customFormat="1" ht="14.25" customHeight="1" x14ac:dyDescent="0.25"/>
    <row r="115" s="7" customFormat="1" ht="14.25" customHeight="1" x14ac:dyDescent="0.25"/>
    <row r="116" s="7" customFormat="1" ht="14.25" customHeight="1" x14ac:dyDescent="0.25"/>
    <row r="117" s="7" customFormat="1" ht="14.25" customHeight="1" x14ac:dyDescent="0.25"/>
    <row r="118" s="7" customFormat="1" ht="14.25" customHeight="1" x14ac:dyDescent="0.25"/>
    <row r="119" s="7" customFormat="1" ht="14.25" customHeight="1" x14ac:dyDescent="0.25"/>
    <row r="120" s="7" customFormat="1" ht="14.25" customHeight="1" x14ac:dyDescent="0.25"/>
    <row r="121" s="7" customFormat="1" ht="14.25" customHeight="1" x14ac:dyDescent="0.25"/>
    <row r="122" s="7" customFormat="1" ht="14.25" customHeight="1" x14ac:dyDescent="0.25"/>
    <row r="123" s="7" customFormat="1" ht="14.25" customHeight="1" x14ac:dyDescent="0.25"/>
    <row r="124" s="7" customFormat="1" ht="14.25" customHeight="1" x14ac:dyDescent="0.25"/>
    <row r="125" s="7" customFormat="1" ht="14.25" customHeight="1" x14ac:dyDescent="0.25"/>
    <row r="126" s="7" customFormat="1" ht="14.25" customHeight="1" x14ac:dyDescent="0.25"/>
    <row r="127" s="7" customFormat="1" ht="14.25" customHeight="1" x14ac:dyDescent="0.25"/>
    <row r="128" s="7" customFormat="1" ht="14.25" customHeight="1" x14ac:dyDescent="0.25"/>
    <row r="129" s="7" customFormat="1" ht="14.25" customHeight="1" x14ac:dyDescent="0.25"/>
    <row r="130" s="7" customFormat="1" ht="14.25" customHeight="1" x14ac:dyDescent="0.25"/>
    <row r="131" s="7" customFormat="1" ht="14.25" customHeight="1" x14ac:dyDescent="0.25"/>
    <row r="132" s="7" customFormat="1" ht="14.25" customHeight="1" x14ac:dyDescent="0.25"/>
    <row r="133" s="7" customFormat="1" ht="14.25" customHeight="1" x14ac:dyDescent="0.25"/>
    <row r="134" s="7" customFormat="1" ht="14.25" customHeight="1" x14ac:dyDescent="0.25"/>
    <row r="135" s="7" customFormat="1" ht="14.25" customHeight="1" x14ac:dyDescent="0.25"/>
    <row r="136" s="7" customFormat="1" ht="14.25" customHeight="1" x14ac:dyDescent="0.25"/>
    <row r="137" s="7" customFormat="1" ht="14.25" customHeight="1" x14ac:dyDescent="0.25"/>
    <row r="138" s="7" customFormat="1" ht="14.25" customHeight="1" x14ac:dyDescent="0.25"/>
    <row r="139" s="7" customFormat="1" ht="14.25" customHeight="1" x14ac:dyDescent="0.25"/>
    <row r="140" s="7" customFormat="1" ht="14.25" customHeight="1" x14ac:dyDescent="0.25"/>
    <row r="141" s="7" customFormat="1" ht="14.25" customHeight="1" x14ac:dyDescent="0.25"/>
    <row r="142" s="7" customFormat="1" ht="14.25" customHeight="1" x14ac:dyDescent="0.25"/>
    <row r="143" s="7" customFormat="1" ht="14.25" customHeight="1" x14ac:dyDescent="0.25"/>
    <row r="144" s="7" customFormat="1" ht="14.25" customHeight="1" x14ac:dyDescent="0.25"/>
    <row r="145" s="7" customFormat="1" ht="14.25" customHeight="1" x14ac:dyDescent="0.25"/>
    <row r="146" s="7" customFormat="1" ht="14.25" customHeight="1" x14ac:dyDescent="0.25"/>
    <row r="147" s="7" customFormat="1" ht="14.25" customHeight="1" x14ac:dyDescent="0.25"/>
    <row r="148" s="7" customFormat="1" ht="14.25" customHeight="1" x14ac:dyDescent="0.25"/>
    <row r="149" s="7" customFormat="1" ht="14.25" customHeight="1" x14ac:dyDescent="0.25"/>
    <row r="150" s="7" customFormat="1" ht="14.25" customHeight="1" x14ac:dyDescent="0.25"/>
    <row r="151" s="7" customFormat="1" ht="14.25" customHeight="1" x14ac:dyDescent="0.25"/>
    <row r="152" s="7" customFormat="1" ht="14.25" customHeight="1" x14ac:dyDescent="0.25"/>
    <row r="153" s="7" customFormat="1" ht="14.25" customHeight="1" x14ac:dyDescent="0.25"/>
    <row r="154" s="7" customFormat="1" ht="14.25" customHeight="1" x14ac:dyDescent="0.25"/>
    <row r="155" s="7" customFormat="1" ht="14.25" customHeight="1" x14ac:dyDescent="0.25"/>
    <row r="156" s="7" customFormat="1" ht="14.25" customHeight="1" x14ac:dyDescent="0.25"/>
    <row r="157" s="7" customFormat="1" ht="14.25" customHeight="1" x14ac:dyDescent="0.25"/>
    <row r="158" s="7" customFormat="1" ht="14.25" customHeight="1" x14ac:dyDescent="0.25"/>
    <row r="159" s="7" customFormat="1" ht="14.25" customHeight="1" x14ac:dyDescent="0.25"/>
    <row r="160" s="7" customFormat="1" ht="14.25" customHeight="1" x14ac:dyDescent="0.25"/>
    <row r="161" s="7" customFormat="1" ht="14.25" customHeight="1" x14ac:dyDescent="0.25"/>
    <row r="162" s="7" customFormat="1" ht="14.25" customHeight="1" x14ac:dyDescent="0.25"/>
    <row r="163" s="7" customFormat="1" ht="14.25" customHeight="1" x14ac:dyDescent="0.25"/>
    <row r="164" s="7" customFormat="1" ht="14.25" customHeight="1" x14ac:dyDescent="0.25"/>
    <row r="165" s="7" customFormat="1" ht="14.25" customHeight="1" x14ac:dyDescent="0.25"/>
    <row r="166" s="7" customFormat="1" ht="14.25" customHeight="1" x14ac:dyDescent="0.25"/>
    <row r="167" s="7" customFormat="1" ht="14.25" customHeight="1" x14ac:dyDescent="0.25"/>
    <row r="168" s="7" customFormat="1" ht="14.25" customHeight="1" x14ac:dyDescent="0.25"/>
    <row r="169" s="7" customFormat="1" ht="14.25" customHeight="1" x14ac:dyDescent="0.25"/>
    <row r="170" s="7" customFormat="1" ht="14.25" customHeight="1" x14ac:dyDescent="0.25"/>
    <row r="171" s="7" customFormat="1" ht="14.25" customHeight="1" x14ac:dyDescent="0.25"/>
    <row r="172" s="7" customFormat="1" ht="14.25" customHeight="1" x14ac:dyDescent="0.25"/>
    <row r="173" s="7" customFormat="1" ht="14.25" customHeight="1" x14ac:dyDescent="0.25"/>
    <row r="174" s="7" customFormat="1" ht="14.25" customHeight="1" x14ac:dyDescent="0.25"/>
    <row r="175" s="7" customFormat="1" ht="14.25" customHeight="1" x14ac:dyDescent="0.25"/>
    <row r="176" s="7" customFormat="1" ht="14.25" customHeight="1" x14ac:dyDescent="0.25"/>
    <row r="177" s="7" customFormat="1" ht="14.25" customHeight="1" x14ac:dyDescent="0.25"/>
    <row r="178" s="7" customFormat="1" ht="14.25" customHeight="1" x14ac:dyDescent="0.25"/>
    <row r="179" s="7" customFormat="1" ht="14.25" customHeight="1" x14ac:dyDescent="0.25"/>
    <row r="180" s="7" customFormat="1" ht="14.25" customHeight="1" x14ac:dyDescent="0.25"/>
    <row r="181" s="7" customFormat="1" ht="14.25" customHeight="1" x14ac:dyDescent="0.25"/>
    <row r="182" s="7" customFormat="1" ht="14.25" customHeight="1" x14ac:dyDescent="0.25"/>
    <row r="183" s="7" customFormat="1" ht="14.25" customHeight="1" x14ac:dyDescent="0.25"/>
    <row r="184" s="7" customFormat="1" ht="14.25" customHeight="1" x14ac:dyDescent="0.25"/>
    <row r="185" s="7" customFormat="1" ht="14.25" customHeight="1" x14ac:dyDescent="0.25"/>
    <row r="186" s="7" customFormat="1" ht="14.25" customHeight="1" x14ac:dyDescent="0.25"/>
    <row r="187" s="7" customFormat="1" ht="14.25" customHeight="1" x14ac:dyDescent="0.25"/>
    <row r="188" s="7" customFormat="1" ht="14.25" customHeight="1" x14ac:dyDescent="0.25"/>
    <row r="189" s="7" customFormat="1" ht="14.25" customHeight="1" x14ac:dyDescent="0.25"/>
    <row r="190" s="7" customFormat="1" ht="14.25" customHeight="1" x14ac:dyDescent="0.25"/>
    <row r="191" s="7" customFormat="1" ht="14.25" customHeight="1" x14ac:dyDescent="0.25"/>
    <row r="192" s="7" customFormat="1" ht="14.25" customHeight="1" x14ac:dyDescent="0.25"/>
    <row r="193" s="7" customFormat="1" ht="14.25" customHeight="1" x14ac:dyDescent="0.25"/>
    <row r="194" s="7" customFormat="1" ht="14.25" customHeight="1" x14ac:dyDescent="0.25"/>
    <row r="195" s="7" customFormat="1" ht="14.25" customHeight="1" x14ac:dyDescent="0.25"/>
    <row r="196" s="7" customFormat="1" ht="14.25" customHeight="1" x14ac:dyDescent="0.25"/>
    <row r="197" s="7" customFormat="1" ht="14.25" customHeight="1" x14ac:dyDescent="0.25"/>
    <row r="198" s="7" customFormat="1" ht="14.25" customHeight="1" x14ac:dyDescent="0.25"/>
    <row r="199" s="7" customFormat="1" ht="14.25" customHeight="1" x14ac:dyDescent="0.25"/>
    <row r="200" s="7" customFormat="1" ht="14.25" customHeight="1" x14ac:dyDescent="0.25"/>
    <row r="201" s="7" customFormat="1" ht="14.25" customHeight="1" x14ac:dyDescent="0.25"/>
    <row r="202" s="7" customFormat="1" ht="14.25" customHeight="1" x14ac:dyDescent="0.25"/>
    <row r="203" s="7" customFormat="1" ht="14.25" customHeight="1" x14ac:dyDescent="0.25"/>
    <row r="204" s="7" customFormat="1" ht="14.25" customHeight="1" x14ac:dyDescent="0.25"/>
    <row r="205" s="7" customFormat="1" ht="14.25" customHeight="1" x14ac:dyDescent="0.25"/>
    <row r="206" s="7" customFormat="1" ht="14.25" customHeight="1" x14ac:dyDescent="0.25"/>
    <row r="207" s="7" customFormat="1" ht="14.25" customHeight="1" x14ac:dyDescent="0.25"/>
    <row r="208" s="7" customFormat="1" ht="14.25" customHeight="1" x14ac:dyDescent="0.25"/>
    <row r="209" s="7" customFormat="1" ht="14.25" customHeight="1" x14ac:dyDescent="0.25"/>
    <row r="210" s="7" customFormat="1" ht="14.25" customHeight="1" x14ac:dyDescent="0.25"/>
    <row r="211" s="7" customFormat="1" ht="14.25" customHeight="1" x14ac:dyDescent="0.25"/>
    <row r="212" s="7" customFormat="1" ht="14.25" customHeight="1" x14ac:dyDescent="0.25"/>
    <row r="213" s="7" customFormat="1" ht="14.25" customHeight="1" x14ac:dyDescent="0.25"/>
    <row r="214" s="7" customFormat="1" ht="14.25" customHeight="1" x14ac:dyDescent="0.25"/>
    <row r="215" s="7" customFormat="1" ht="14.25" customHeight="1" x14ac:dyDescent="0.25"/>
    <row r="216" s="7" customFormat="1" ht="14.25" customHeight="1" x14ac:dyDescent="0.25"/>
    <row r="217" s="7" customFormat="1" ht="14.25" customHeight="1" x14ac:dyDescent="0.25"/>
    <row r="218" s="7" customFormat="1" ht="14.25" customHeight="1" x14ac:dyDescent="0.25"/>
    <row r="219" s="7" customFormat="1" ht="14.25" customHeight="1" x14ac:dyDescent="0.25"/>
    <row r="220" s="7" customFormat="1" ht="14.25" customHeight="1" x14ac:dyDescent="0.25"/>
    <row r="221" s="7" customFormat="1" ht="14.25" customHeight="1" x14ac:dyDescent="0.25"/>
    <row r="222" s="7" customFormat="1" ht="14.25" customHeight="1" x14ac:dyDescent="0.25"/>
    <row r="223" s="7" customFormat="1" ht="14.25" customHeight="1" x14ac:dyDescent="0.25"/>
    <row r="224" s="7" customFormat="1" ht="14.25" customHeight="1" x14ac:dyDescent="0.25"/>
    <row r="225" s="7" customFormat="1" ht="14.25" customHeight="1" x14ac:dyDescent="0.25"/>
    <row r="226" s="7" customFormat="1" ht="14.25" customHeight="1" x14ac:dyDescent="0.25"/>
    <row r="227" s="7" customFormat="1" ht="14.25" customHeight="1" x14ac:dyDescent="0.25"/>
    <row r="228" s="7" customFormat="1" ht="14.25" customHeight="1" x14ac:dyDescent="0.25"/>
    <row r="229" s="7" customFormat="1" ht="14.25" customHeight="1" x14ac:dyDescent="0.25"/>
    <row r="230" s="7" customFormat="1" ht="14.25" customHeight="1" x14ac:dyDescent="0.25"/>
    <row r="231" s="7" customFormat="1" ht="14.25" customHeight="1" x14ac:dyDescent="0.25"/>
    <row r="232" s="7" customFormat="1" ht="14.25" customHeight="1" x14ac:dyDescent="0.25"/>
    <row r="233" s="7" customFormat="1" ht="14.25" customHeight="1" x14ac:dyDescent="0.25"/>
    <row r="234" s="7" customFormat="1" ht="14.25" customHeight="1" x14ac:dyDescent="0.25"/>
    <row r="235" s="7" customFormat="1" ht="14.25" customHeight="1" x14ac:dyDescent="0.25"/>
    <row r="236" s="7" customFormat="1" ht="14.25" customHeight="1" x14ac:dyDescent="0.25"/>
    <row r="237" s="7" customFormat="1" ht="14.25" customHeight="1" x14ac:dyDescent="0.25"/>
    <row r="238" s="7" customFormat="1" ht="14.25" customHeight="1" x14ac:dyDescent="0.25"/>
    <row r="239" s="7" customFormat="1" ht="14.25" customHeight="1" x14ac:dyDescent="0.25"/>
    <row r="240" s="7" customFormat="1" ht="14.25" customHeight="1" x14ac:dyDescent="0.25"/>
    <row r="241" s="7" customFormat="1" ht="14.25" customHeight="1" x14ac:dyDescent="0.25"/>
    <row r="242" s="7" customFormat="1" ht="14.25" customHeight="1" x14ac:dyDescent="0.25"/>
    <row r="243" s="7" customFormat="1" ht="14.25" customHeight="1" x14ac:dyDescent="0.25"/>
    <row r="244" s="7" customFormat="1" ht="14.25" customHeight="1" x14ac:dyDescent="0.25"/>
    <row r="245" s="7" customFormat="1" ht="14.25" customHeight="1" x14ac:dyDescent="0.25"/>
    <row r="246" s="7" customFormat="1" ht="14.25" customHeight="1" x14ac:dyDescent="0.25"/>
    <row r="247" s="7" customFormat="1" ht="14.25" customHeight="1" x14ac:dyDescent="0.25"/>
    <row r="248" s="7" customFormat="1" ht="14.25" customHeight="1" x14ac:dyDescent="0.25"/>
    <row r="249" s="7" customFormat="1" ht="14.25" customHeight="1" x14ac:dyDescent="0.25"/>
    <row r="250" s="7" customFormat="1" ht="14.25" customHeight="1" x14ac:dyDescent="0.25"/>
    <row r="251" s="7" customFormat="1" ht="14.25" customHeight="1" x14ac:dyDescent="0.25"/>
    <row r="252" s="7" customFormat="1" ht="14.25" customHeight="1" x14ac:dyDescent="0.25"/>
    <row r="253" s="7" customFormat="1" ht="14.25" customHeight="1" x14ac:dyDescent="0.25"/>
    <row r="254" s="7" customFormat="1" ht="14.25" customHeight="1" x14ac:dyDescent="0.25"/>
    <row r="255" s="7" customFormat="1" ht="14.25" customHeight="1" x14ac:dyDescent="0.25"/>
    <row r="256" s="7" customFormat="1" ht="14.25" customHeight="1" x14ac:dyDescent="0.25"/>
    <row r="257" s="7" customFormat="1" ht="14.25" customHeight="1" x14ac:dyDescent="0.25"/>
    <row r="258" s="7" customFormat="1" ht="14.25" customHeight="1" x14ac:dyDescent="0.25"/>
    <row r="259" s="7" customFormat="1" ht="14.25" customHeight="1" x14ac:dyDescent="0.25"/>
    <row r="260" s="7" customFormat="1" ht="14.25" customHeight="1" x14ac:dyDescent="0.25"/>
    <row r="261" s="7" customFormat="1" ht="14.25" customHeight="1" x14ac:dyDescent="0.25"/>
    <row r="262" s="7" customFormat="1" ht="14.25" customHeight="1" x14ac:dyDescent="0.25"/>
    <row r="263" s="7" customFormat="1" ht="14.25" customHeight="1" x14ac:dyDescent="0.25"/>
    <row r="264" s="7" customFormat="1" ht="14.25" customHeight="1" x14ac:dyDescent="0.25"/>
    <row r="265" s="7" customFormat="1" ht="14.25" customHeight="1" x14ac:dyDescent="0.25"/>
    <row r="266" s="7" customFormat="1" ht="14.25" customHeight="1" x14ac:dyDescent="0.25"/>
    <row r="267" s="7" customFormat="1" ht="14.25" customHeight="1" x14ac:dyDescent="0.25"/>
    <row r="268" s="7" customFormat="1" ht="14.25" customHeight="1" x14ac:dyDescent="0.25"/>
    <row r="269" s="7" customFormat="1" ht="14.25" customHeight="1" x14ac:dyDescent="0.25"/>
    <row r="270" s="7" customFormat="1" ht="14.25" customHeight="1" x14ac:dyDescent="0.25"/>
    <row r="271" s="7" customFormat="1" ht="14.25" customHeight="1" x14ac:dyDescent="0.25"/>
    <row r="272" s="7" customFormat="1" ht="14.25" customHeight="1" x14ac:dyDescent="0.25"/>
    <row r="273" s="7" customFormat="1" ht="14.25" customHeight="1" x14ac:dyDescent="0.25"/>
    <row r="274" s="7" customFormat="1" ht="14.25" customHeight="1" x14ac:dyDescent="0.25"/>
    <row r="275" s="7" customFormat="1" ht="14.25" customHeight="1" x14ac:dyDescent="0.25"/>
    <row r="276" s="7" customFormat="1" ht="14.25" customHeight="1" x14ac:dyDescent="0.25"/>
    <row r="277" s="7" customFormat="1" ht="14.25" customHeight="1" x14ac:dyDescent="0.25"/>
    <row r="278" s="7" customFormat="1" ht="14.25" customHeight="1" x14ac:dyDescent="0.25"/>
    <row r="279" s="7" customFormat="1" ht="14.25" customHeight="1" x14ac:dyDescent="0.25"/>
    <row r="280" s="7" customFormat="1" ht="14.25" customHeight="1" x14ac:dyDescent="0.25"/>
    <row r="281" s="7" customFormat="1" ht="14.25" customHeight="1" x14ac:dyDescent="0.25"/>
    <row r="282" s="7" customFormat="1" ht="14.25" customHeight="1" x14ac:dyDescent="0.25"/>
    <row r="283" s="7" customFormat="1" ht="14.25" customHeight="1" x14ac:dyDescent="0.25"/>
    <row r="284" s="7" customFormat="1" ht="14.25" customHeight="1" x14ac:dyDescent="0.25"/>
    <row r="285" s="7" customFormat="1" ht="14.25" customHeight="1" x14ac:dyDescent="0.25"/>
    <row r="286" s="7" customFormat="1" ht="14.25" customHeight="1" x14ac:dyDescent="0.25"/>
    <row r="287" s="7" customFormat="1" ht="14.25" customHeight="1" x14ac:dyDescent="0.25"/>
    <row r="288" s="7" customFormat="1" ht="14.25" customHeight="1" x14ac:dyDescent="0.25"/>
    <row r="289" s="7" customFormat="1" ht="14.25" customHeight="1" x14ac:dyDescent="0.25"/>
    <row r="290" s="7" customFormat="1" ht="14.25" customHeight="1" x14ac:dyDescent="0.25"/>
    <row r="291" s="7" customFormat="1" ht="14.25" customHeight="1" x14ac:dyDescent="0.25"/>
    <row r="292" s="7" customFormat="1" ht="14.25" customHeight="1" x14ac:dyDescent="0.25"/>
    <row r="293" s="7" customFormat="1" ht="14.25" customHeight="1" x14ac:dyDescent="0.25"/>
    <row r="294" s="7" customFormat="1" ht="14.25" customHeight="1" x14ac:dyDescent="0.25"/>
    <row r="295" s="7" customFormat="1" ht="14.25" customHeight="1" x14ac:dyDescent="0.25"/>
    <row r="296" s="7" customFormat="1" ht="14.25" customHeight="1" x14ac:dyDescent="0.25"/>
    <row r="297" s="7" customFormat="1" ht="14.25" customHeight="1" x14ac:dyDescent="0.25"/>
    <row r="298" s="7" customFormat="1" ht="14.25" customHeight="1" x14ac:dyDescent="0.25"/>
    <row r="299" s="7" customFormat="1" ht="14.25" customHeight="1" x14ac:dyDescent="0.25"/>
    <row r="300" s="7" customFormat="1" ht="14.25" customHeight="1" x14ac:dyDescent="0.25"/>
    <row r="301" s="7" customFormat="1" ht="14.25" customHeight="1" x14ac:dyDescent="0.25"/>
    <row r="302" s="7" customFormat="1" ht="14.25" customHeight="1" x14ac:dyDescent="0.25"/>
    <row r="303" s="7" customFormat="1" ht="14.25" customHeight="1" x14ac:dyDescent="0.25"/>
    <row r="304" s="7" customFormat="1" ht="14.25" customHeight="1" x14ac:dyDescent="0.25"/>
    <row r="305" s="7" customFormat="1" ht="14.25" customHeight="1" x14ac:dyDescent="0.25"/>
    <row r="306" s="7" customFormat="1" ht="14.25" customHeight="1" x14ac:dyDescent="0.25"/>
    <row r="307" s="7" customFormat="1" ht="14.25" customHeight="1" x14ac:dyDescent="0.25"/>
    <row r="308" s="7" customFormat="1" ht="14.25" customHeight="1" x14ac:dyDescent="0.25"/>
    <row r="309" s="7" customFormat="1" ht="14.25" customHeight="1" x14ac:dyDescent="0.25"/>
    <row r="310" s="7" customFormat="1" ht="14.25" customHeight="1" x14ac:dyDescent="0.25"/>
    <row r="311" s="7" customFormat="1" ht="14.25" customHeight="1" x14ac:dyDescent="0.25"/>
    <row r="312" s="7" customFormat="1" ht="14.25" customHeight="1" x14ac:dyDescent="0.25"/>
    <row r="313" s="7" customFormat="1" ht="14.25" customHeight="1" x14ac:dyDescent="0.25"/>
    <row r="314" s="7" customFormat="1" ht="14.25" customHeight="1" x14ac:dyDescent="0.25"/>
    <row r="315" s="7" customFormat="1" ht="14.25" customHeight="1" x14ac:dyDescent="0.25"/>
    <row r="316" s="7" customFormat="1" ht="14.25" customHeight="1" x14ac:dyDescent="0.25"/>
    <row r="317" s="7" customFormat="1" ht="14.25" customHeight="1" x14ac:dyDescent="0.25"/>
    <row r="318" s="7" customFormat="1" ht="14.25" customHeight="1" x14ac:dyDescent="0.25"/>
    <row r="319" s="7" customFormat="1" ht="14.25" customHeight="1" x14ac:dyDescent="0.25"/>
    <row r="320" s="7" customFormat="1" ht="14.25" customHeight="1" x14ac:dyDescent="0.25"/>
    <row r="321" s="7" customFormat="1" ht="14.25" customHeight="1" x14ac:dyDescent="0.25"/>
    <row r="322" s="7" customFormat="1" ht="14.25" customHeight="1" x14ac:dyDescent="0.25"/>
    <row r="323" s="7" customFormat="1" ht="14.25" customHeight="1" x14ac:dyDescent="0.25"/>
    <row r="324" s="7" customFormat="1" ht="14.25" customHeight="1" x14ac:dyDescent="0.25"/>
    <row r="325" s="7" customFormat="1" ht="14.25" customHeight="1" x14ac:dyDescent="0.25"/>
    <row r="326" s="7" customFormat="1" ht="14.25" customHeight="1" x14ac:dyDescent="0.25"/>
    <row r="327" s="7" customFormat="1" ht="14.25" customHeight="1" x14ac:dyDescent="0.25"/>
    <row r="328" s="7" customFormat="1" ht="14.25" customHeight="1" x14ac:dyDescent="0.25"/>
    <row r="329" s="7" customFormat="1" ht="14.25" customHeight="1" x14ac:dyDescent="0.25"/>
    <row r="330" s="7" customFormat="1" ht="14.25" customHeight="1" x14ac:dyDescent="0.25"/>
    <row r="331" s="7" customFormat="1" ht="14.25" customHeight="1" x14ac:dyDescent="0.25"/>
    <row r="332" s="7" customFormat="1" ht="14.25" customHeight="1" x14ac:dyDescent="0.25"/>
    <row r="333" s="7" customFormat="1" ht="14.25" customHeight="1" x14ac:dyDescent="0.25"/>
    <row r="334" s="7" customFormat="1" ht="14.25" customHeight="1" x14ac:dyDescent="0.25"/>
    <row r="335" s="7" customFormat="1" ht="14.25" customHeight="1" x14ac:dyDescent="0.25"/>
    <row r="336" s="7" customFormat="1" ht="14.25" customHeight="1" x14ac:dyDescent="0.25"/>
    <row r="337" s="7" customFormat="1" ht="14.25" customHeight="1" x14ac:dyDescent="0.25"/>
    <row r="338" s="7" customFormat="1" ht="14.25" customHeight="1" x14ac:dyDescent="0.25"/>
    <row r="339" s="7" customFormat="1" ht="14.25" customHeight="1" x14ac:dyDescent="0.25"/>
    <row r="340" s="7" customFormat="1" ht="14.25" customHeight="1" x14ac:dyDescent="0.25"/>
    <row r="341" s="7" customFormat="1" ht="14.25" customHeight="1" x14ac:dyDescent="0.25"/>
    <row r="342" s="7" customFormat="1" ht="14.25" customHeight="1" x14ac:dyDescent="0.25"/>
    <row r="343" s="7" customFormat="1" ht="14.25" customHeight="1" x14ac:dyDescent="0.25"/>
    <row r="344" s="7" customFormat="1" ht="14.25" customHeight="1" x14ac:dyDescent="0.25"/>
    <row r="345" s="7" customFormat="1" ht="14.25" customHeight="1" x14ac:dyDescent="0.25"/>
    <row r="346" s="7" customFormat="1" ht="14.25" customHeight="1" x14ac:dyDescent="0.25"/>
    <row r="347" s="7" customFormat="1" ht="14.25" customHeight="1" x14ac:dyDescent="0.25"/>
    <row r="348" s="7" customFormat="1" ht="14.25" customHeight="1" x14ac:dyDescent="0.25"/>
    <row r="349" s="7" customFormat="1" ht="14.25" customHeight="1" x14ac:dyDescent="0.25"/>
    <row r="350" s="7" customFormat="1" ht="14.25" customHeight="1" x14ac:dyDescent="0.25"/>
    <row r="351" s="7" customFormat="1" ht="14.25" customHeight="1" x14ac:dyDescent="0.25"/>
    <row r="352" s="7" customFormat="1" ht="14.25" customHeight="1" x14ac:dyDescent="0.25"/>
    <row r="353" s="7" customFormat="1" ht="14.25" customHeight="1" x14ac:dyDescent="0.25"/>
    <row r="354" s="7" customFormat="1" ht="14.25" customHeight="1" x14ac:dyDescent="0.25"/>
    <row r="355" s="7" customFormat="1" ht="14.25" customHeight="1" x14ac:dyDescent="0.25"/>
    <row r="356" s="7" customFormat="1" ht="14.25" customHeight="1" x14ac:dyDescent="0.25"/>
    <row r="357" s="7" customFormat="1" ht="14.25" customHeight="1" x14ac:dyDescent="0.25"/>
    <row r="358" s="7" customFormat="1" ht="14.25" customHeight="1" x14ac:dyDescent="0.25"/>
    <row r="359" s="7" customFormat="1" ht="14.25" customHeight="1" x14ac:dyDescent="0.25"/>
    <row r="360" s="7" customFormat="1" ht="14.25" customHeight="1" x14ac:dyDescent="0.25"/>
    <row r="361" s="7" customFormat="1" ht="14.25" customHeight="1" x14ac:dyDescent="0.25"/>
    <row r="362" s="7" customFormat="1" ht="14.25" customHeight="1" x14ac:dyDescent="0.25"/>
    <row r="363" s="7" customFormat="1" ht="14.25" customHeight="1" x14ac:dyDescent="0.25"/>
    <row r="364" s="7" customFormat="1" ht="14.25" customHeight="1" x14ac:dyDescent="0.25"/>
    <row r="365" s="7" customFormat="1" ht="14.25" customHeight="1" x14ac:dyDescent="0.25"/>
    <row r="366" s="7" customFormat="1" ht="14.25" customHeight="1" x14ac:dyDescent="0.25"/>
    <row r="367" s="7" customFormat="1" ht="14.25" customHeight="1" x14ac:dyDescent="0.25"/>
    <row r="368" s="7" customFormat="1" ht="14.25" customHeight="1" x14ac:dyDescent="0.25"/>
    <row r="369" s="7" customFormat="1" ht="14.25" customHeight="1" x14ac:dyDescent="0.25"/>
    <row r="370" s="7" customFormat="1" ht="14.25" customHeight="1" x14ac:dyDescent="0.25"/>
    <row r="371" s="7" customFormat="1" ht="14.25" customHeight="1" x14ac:dyDescent="0.25"/>
    <row r="372" s="7" customFormat="1" ht="14.25" customHeight="1" x14ac:dyDescent="0.25"/>
    <row r="373" s="7" customFormat="1" ht="14.25" customHeight="1" x14ac:dyDescent="0.25"/>
    <row r="374" s="7" customFormat="1" ht="14.25" customHeight="1" x14ac:dyDescent="0.25"/>
    <row r="375" s="7" customFormat="1" ht="14.25" customHeight="1" x14ac:dyDescent="0.25"/>
    <row r="376" s="7" customFormat="1" ht="14.25" customHeight="1" x14ac:dyDescent="0.25"/>
    <row r="377" s="7" customFormat="1" ht="14.25" customHeight="1" x14ac:dyDescent="0.25"/>
    <row r="378" s="7" customFormat="1" ht="14.25" customHeight="1" x14ac:dyDescent="0.25"/>
    <row r="379" s="7" customFormat="1" ht="14.25" customHeight="1" x14ac:dyDescent="0.25"/>
    <row r="380" s="7" customFormat="1" ht="14.25" customHeight="1" x14ac:dyDescent="0.25"/>
    <row r="381" s="7" customFormat="1" ht="14.25" customHeight="1" x14ac:dyDescent="0.25"/>
    <row r="382" s="7" customFormat="1" ht="14.25" customHeight="1" x14ac:dyDescent="0.25"/>
    <row r="383" s="7" customFormat="1" ht="14.25" customHeight="1" x14ac:dyDescent="0.25"/>
    <row r="384" s="7" customFormat="1" ht="14.25" customHeight="1" x14ac:dyDescent="0.25"/>
    <row r="385" s="7" customFormat="1" ht="14.25" customHeight="1" x14ac:dyDescent="0.25"/>
    <row r="386" s="7" customFormat="1" ht="14.25" customHeight="1" x14ac:dyDescent="0.25"/>
    <row r="387" s="7" customFormat="1" ht="14.25" customHeight="1" x14ac:dyDescent="0.25"/>
    <row r="388" s="7" customFormat="1" ht="14.25" customHeight="1" x14ac:dyDescent="0.25"/>
    <row r="389" s="7" customFormat="1" ht="14.25" customHeight="1" x14ac:dyDescent="0.25"/>
    <row r="390" s="7" customFormat="1" ht="14.25" customHeight="1" x14ac:dyDescent="0.25"/>
    <row r="391" s="7" customFormat="1" ht="14.25" customHeight="1" x14ac:dyDescent="0.25"/>
    <row r="392" s="7" customFormat="1" ht="14.25" customHeight="1" x14ac:dyDescent="0.25"/>
    <row r="393" s="7" customFormat="1" ht="14.25" customHeight="1" x14ac:dyDescent="0.25"/>
    <row r="394" s="7" customFormat="1" ht="14.25" customHeight="1" x14ac:dyDescent="0.25"/>
    <row r="395" s="7" customFormat="1" ht="14.25" customHeight="1" x14ac:dyDescent="0.25"/>
    <row r="396" s="7" customFormat="1" ht="14.25" customHeight="1" x14ac:dyDescent="0.25"/>
    <row r="397" s="7" customFormat="1" ht="14.25" customHeight="1" x14ac:dyDescent="0.25"/>
    <row r="398" s="7" customFormat="1" ht="14.25" customHeight="1" x14ac:dyDescent="0.25"/>
    <row r="399" s="7" customFormat="1" ht="14.25" customHeight="1" x14ac:dyDescent="0.25"/>
    <row r="400" s="7" customFormat="1" ht="14.25" customHeight="1" x14ac:dyDescent="0.25"/>
    <row r="401" s="7" customFormat="1" ht="14.25" customHeight="1" x14ac:dyDescent="0.25"/>
    <row r="402" s="7" customFormat="1" ht="14.25" customHeight="1" x14ac:dyDescent="0.25"/>
    <row r="403" s="7" customFormat="1" ht="14.25" customHeight="1" x14ac:dyDescent="0.25"/>
    <row r="404" s="7" customFormat="1" ht="14.25" customHeight="1" x14ac:dyDescent="0.25"/>
    <row r="405" s="7" customFormat="1" ht="14.25" customHeight="1" x14ac:dyDescent="0.25"/>
    <row r="406" s="7" customFormat="1" ht="14.25" customHeight="1" x14ac:dyDescent="0.25"/>
    <row r="407" s="7" customFormat="1" ht="14.25" customHeight="1" x14ac:dyDescent="0.25"/>
    <row r="408" s="7" customFormat="1" ht="14.25" customHeight="1" x14ac:dyDescent="0.25"/>
    <row r="409" s="7" customFormat="1" ht="14.25" customHeight="1" x14ac:dyDescent="0.25"/>
    <row r="410" s="7" customFormat="1" ht="14.25" customHeight="1" x14ac:dyDescent="0.25"/>
    <row r="411" s="7" customFormat="1" ht="14.25" customHeight="1" x14ac:dyDescent="0.25"/>
    <row r="412" s="7" customFormat="1" ht="14.25" customHeight="1" x14ac:dyDescent="0.25"/>
    <row r="413" s="7" customFormat="1" ht="14.25" customHeight="1" x14ac:dyDescent="0.25"/>
    <row r="414" s="7" customFormat="1" ht="14.25" customHeight="1" x14ac:dyDescent="0.25"/>
    <row r="415" s="7" customFormat="1" ht="14.25" customHeight="1" x14ac:dyDescent="0.25"/>
    <row r="416" s="7" customFormat="1" ht="14.25" customHeight="1" x14ac:dyDescent="0.25"/>
    <row r="417" s="7" customFormat="1" ht="14.25" customHeight="1" x14ac:dyDescent="0.25"/>
    <row r="418" s="7" customFormat="1" ht="14.25" customHeight="1" x14ac:dyDescent="0.25"/>
    <row r="419" s="7" customFormat="1" ht="14.25" customHeight="1" x14ac:dyDescent="0.25"/>
    <row r="420" s="7" customFormat="1" ht="14.25" customHeight="1" x14ac:dyDescent="0.25"/>
    <row r="421" s="7" customFormat="1" ht="14.25" customHeight="1" x14ac:dyDescent="0.25"/>
    <row r="422" s="7" customFormat="1" ht="14.25" customHeight="1" x14ac:dyDescent="0.25"/>
    <row r="423" s="7" customFormat="1" ht="14.25" customHeight="1" x14ac:dyDescent="0.25"/>
    <row r="424" s="7" customFormat="1" ht="14.25" customHeight="1" x14ac:dyDescent="0.25"/>
    <row r="425" s="7" customFormat="1" ht="14.25" customHeight="1" x14ac:dyDescent="0.25"/>
    <row r="426" s="7" customFormat="1" ht="14.25" customHeight="1" x14ac:dyDescent="0.25"/>
    <row r="427" s="7" customFormat="1" ht="14.25" customHeight="1" x14ac:dyDescent="0.25"/>
    <row r="428" s="7" customFormat="1" ht="14.25" customHeight="1" x14ac:dyDescent="0.25"/>
    <row r="429" s="7" customFormat="1" ht="14.25" customHeight="1" x14ac:dyDescent="0.25"/>
    <row r="430" s="7" customFormat="1" ht="14.25" customHeight="1" x14ac:dyDescent="0.25"/>
    <row r="431" s="7" customFormat="1" ht="14.25" customHeight="1" x14ac:dyDescent="0.25"/>
    <row r="432" s="7" customFormat="1" ht="14.25" customHeight="1" x14ac:dyDescent="0.25"/>
    <row r="433" s="7" customFormat="1" ht="14.25" customHeight="1" x14ac:dyDescent="0.25"/>
    <row r="434" s="7" customFormat="1" ht="14.25" customHeight="1" x14ac:dyDescent="0.25"/>
    <row r="435" s="7" customFormat="1" ht="14.25" customHeight="1" x14ac:dyDescent="0.25"/>
    <row r="436" s="7" customFormat="1" ht="14.25" customHeight="1" x14ac:dyDescent="0.25"/>
    <row r="437" s="7" customFormat="1" ht="14.25" customHeight="1" x14ac:dyDescent="0.25"/>
    <row r="438" s="7" customFormat="1" ht="14.25" customHeight="1" x14ac:dyDescent="0.25"/>
    <row r="439" s="7" customFormat="1" ht="14.25" customHeight="1" x14ac:dyDescent="0.25"/>
    <row r="440" s="7" customFormat="1" ht="14.25" customHeight="1" x14ac:dyDescent="0.25"/>
    <row r="441" s="7" customFormat="1" ht="14.25" customHeight="1" x14ac:dyDescent="0.25"/>
    <row r="442" s="7" customFormat="1" ht="14.25" customHeight="1" x14ac:dyDescent="0.25"/>
    <row r="443" s="7" customFormat="1" ht="14.25" customHeight="1" x14ac:dyDescent="0.25"/>
    <row r="444" s="7" customFormat="1" ht="14.25" customHeight="1" x14ac:dyDescent="0.25"/>
    <row r="445" s="7" customFormat="1" ht="14.25" customHeight="1" x14ac:dyDescent="0.25"/>
    <row r="446" s="7" customFormat="1" ht="14.25" customHeight="1" x14ac:dyDescent="0.25"/>
    <row r="447" s="7" customFormat="1" ht="14.25" customHeight="1" x14ac:dyDescent="0.25"/>
    <row r="448" s="7" customFormat="1" ht="14.25" customHeight="1" x14ac:dyDescent="0.25"/>
    <row r="449" s="7" customFormat="1" ht="14.25" customHeight="1" x14ac:dyDescent="0.25"/>
    <row r="450" s="7" customFormat="1" ht="14.25" customHeight="1" x14ac:dyDescent="0.25"/>
    <row r="451" s="7" customFormat="1" ht="14.25" customHeight="1" x14ac:dyDescent="0.25"/>
    <row r="452" s="7" customFormat="1" ht="14.25" customHeight="1" x14ac:dyDescent="0.25"/>
    <row r="453" s="7" customFormat="1" ht="14.25" customHeight="1" x14ac:dyDescent="0.25"/>
    <row r="454" s="7" customFormat="1" ht="14.25" customHeight="1" x14ac:dyDescent="0.25"/>
    <row r="455" s="7" customFormat="1" ht="14.25" customHeight="1" x14ac:dyDescent="0.25"/>
    <row r="456" s="7" customFormat="1" ht="14.25" customHeight="1" x14ac:dyDescent="0.25"/>
    <row r="457" s="7" customFormat="1" ht="14.25" customHeight="1" x14ac:dyDescent="0.25"/>
    <row r="458" s="7" customFormat="1" ht="14.25" customHeight="1" x14ac:dyDescent="0.25"/>
    <row r="459" s="7" customFormat="1" ht="14.25" customHeight="1" x14ac:dyDescent="0.25"/>
    <row r="460" s="7" customFormat="1" ht="14.25" customHeight="1" x14ac:dyDescent="0.25"/>
    <row r="461" s="7" customFormat="1" ht="14.25" customHeight="1" x14ac:dyDescent="0.25"/>
    <row r="462" s="7" customFormat="1" ht="14.25" customHeight="1" x14ac:dyDescent="0.25"/>
    <row r="463" s="7" customFormat="1" ht="14.25" customHeight="1" x14ac:dyDescent="0.25"/>
    <row r="464" s="7" customFormat="1" ht="14.25" customHeight="1" x14ac:dyDescent="0.25"/>
    <row r="465" s="7" customFormat="1" ht="14.25" customHeight="1" x14ac:dyDescent="0.25"/>
    <row r="466" s="7" customFormat="1" ht="14.25" customHeight="1" x14ac:dyDescent="0.25"/>
    <row r="467" s="7" customFormat="1" ht="14.25" customHeight="1" x14ac:dyDescent="0.25"/>
    <row r="468" s="7" customFormat="1" ht="14.25" customHeight="1" x14ac:dyDescent="0.25"/>
    <row r="469" s="7" customFormat="1" ht="14.25" customHeight="1" x14ac:dyDescent="0.25"/>
    <row r="470" s="7" customFormat="1" ht="14.25" customHeight="1" x14ac:dyDescent="0.25"/>
    <row r="471" s="7" customFormat="1" ht="14.25" customHeight="1" x14ac:dyDescent="0.25"/>
    <row r="472" s="7" customFormat="1" ht="14.25" customHeight="1" x14ac:dyDescent="0.25"/>
    <row r="473" s="7" customFormat="1" ht="14.25" customHeight="1" x14ac:dyDescent="0.25"/>
    <row r="474" s="7" customFormat="1" ht="14.25" customHeight="1" x14ac:dyDescent="0.25"/>
    <row r="475" s="7" customFormat="1" ht="14.25" customHeight="1" x14ac:dyDescent="0.25"/>
    <row r="476" s="7" customFormat="1" ht="14.25" customHeight="1" x14ac:dyDescent="0.25"/>
    <row r="477" s="7" customFormat="1" ht="14.25" customHeight="1" x14ac:dyDescent="0.25"/>
    <row r="478" s="7" customFormat="1" ht="14.25" customHeight="1" x14ac:dyDescent="0.25"/>
    <row r="479" s="7" customFormat="1" ht="14.25" customHeight="1" x14ac:dyDescent="0.25"/>
    <row r="480" s="7" customFormat="1" ht="14.25" customHeight="1" x14ac:dyDescent="0.25"/>
    <row r="481" s="7" customFormat="1" ht="14.25" customHeight="1" x14ac:dyDescent="0.25"/>
    <row r="482" s="7" customFormat="1" ht="14.25" customHeight="1" x14ac:dyDescent="0.25"/>
    <row r="483" s="7" customFormat="1" ht="14.25" customHeight="1" x14ac:dyDescent="0.25"/>
    <row r="484" s="7" customFormat="1" ht="14.25" customHeight="1" x14ac:dyDescent="0.25"/>
    <row r="485" s="7" customFormat="1" ht="14.25" customHeight="1" x14ac:dyDescent="0.25"/>
    <row r="486" s="7" customFormat="1" ht="14.25" customHeight="1" x14ac:dyDescent="0.25"/>
    <row r="487" s="7" customFormat="1" ht="14.25" customHeight="1" x14ac:dyDescent="0.25"/>
    <row r="488" s="7" customFormat="1" ht="14.25" customHeight="1" x14ac:dyDescent="0.25"/>
    <row r="489" s="7" customFormat="1" ht="14.25" customHeight="1" x14ac:dyDescent="0.25"/>
    <row r="490" s="7" customFormat="1" ht="14.25" customHeight="1" x14ac:dyDescent="0.25"/>
    <row r="491" s="7" customFormat="1" ht="14.25" customHeight="1" x14ac:dyDescent="0.25"/>
    <row r="492" s="7" customFormat="1" ht="14.25" customHeight="1" x14ac:dyDescent="0.25"/>
    <row r="493" s="7" customFormat="1" ht="14.25" customHeight="1" x14ac:dyDescent="0.25"/>
    <row r="494" s="7" customFormat="1" ht="14.25" customHeight="1" x14ac:dyDescent="0.25"/>
    <row r="495" s="7" customFormat="1" ht="14.25" customHeight="1" x14ac:dyDescent="0.25"/>
    <row r="496" s="7" customFormat="1" ht="14.25" customHeight="1" x14ac:dyDescent="0.25"/>
    <row r="497" s="7" customFormat="1" ht="14.25" customHeight="1" x14ac:dyDescent="0.25"/>
    <row r="498" s="7" customFormat="1" ht="14.25" customHeight="1" x14ac:dyDescent="0.25"/>
    <row r="499" s="7" customFormat="1" ht="14.25" customHeight="1" x14ac:dyDescent="0.25"/>
    <row r="500" s="7" customFormat="1" ht="14.25" customHeight="1" x14ac:dyDescent="0.25"/>
    <row r="501" s="7" customFormat="1" ht="14.25" customHeight="1" x14ac:dyDescent="0.25"/>
    <row r="502" s="7" customFormat="1" ht="14.25" customHeight="1" x14ac:dyDescent="0.25"/>
    <row r="503" s="7" customFormat="1" ht="14.25" customHeight="1" x14ac:dyDescent="0.25"/>
    <row r="504" s="7" customFormat="1" ht="14.25" customHeight="1" x14ac:dyDescent="0.25"/>
    <row r="505" s="7" customFormat="1" ht="14.25" customHeight="1" x14ac:dyDescent="0.25"/>
    <row r="506" s="7" customFormat="1" ht="14.25" customHeight="1" x14ac:dyDescent="0.25"/>
    <row r="507" s="7" customFormat="1" ht="14.25" customHeight="1" x14ac:dyDescent="0.25"/>
    <row r="508" s="7" customFormat="1" ht="14.25" customHeight="1" x14ac:dyDescent="0.25"/>
    <row r="509" s="7" customFormat="1" ht="14.25" customHeight="1" x14ac:dyDescent="0.25"/>
    <row r="510" s="7" customFormat="1" ht="14.25" customHeight="1" x14ac:dyDescent="0.25"/>
    <row r="511" s="7" customFormat="1" ht="14.25" customHeight="1" x14ac:dyDescent="0.25"/>
    <row r="512" s="7" customFormat="1" ht="14.25" customHeight="1" x14ac:dyDescent="0.25"/>
    <row r="513" s="7" customFormat="1" ht="14.25" customHeight="1" x14ac:dyDescent="0.25"/>
    <row r="514" s="7" customFormat="1" ht="14.25" customHeight="1" x14ac:dyDescent="0.25"/>
    <row r="515" s="7" customFormat="1" ht="14.25" customHeight="1" x14ac:dyDescent="0.25"/>
    <row r="516" s="7" customFormat="1" ht="14.25" customHeight="1" x14ac:dyDescent="0.25"/>
    <row r="517" s="7" customFormat="1" ht="14.25" customHeight="1" x14ac:dyDescent="0.25"/>
    <row r="518" s="7" customFormat="1" ht="14.25" customHeight="1" x14ac:dyDescent="0.25"/>
    <row r="519" s="7" customFormat="1" ht="14.25" customHeight="1" x14ac:dyDescent="0.25"/>
    <row r="520" s="7" customFormat="1" ht="14.25" customHeight="1" x14ac:dyDescent="0.25"/>
    <row r="521" s="7" customFormat="1" ht="14.25" customHeight="1" x14ac:dyDescent="0.25"/>
    <row r="522" s="7" customFormat="1" ht="14.25" customHeight="1" x14ac:dyDescent="0.25"/>
    <row r="523" s="7" customFormat="1" ht="14.25" customHeight="1" x14ac:dyDescent="0.25"/>
    <row r="524" s="7" customFormat="1" ht="14.25" customHeight="1" x14ac:dyDescent="0.25"/>
    <row r="525" s="7" customFormat="1" ht="14.25" customHeight="1" x14ac:dyDescent="0.25"/>
    <row r="526" s="7" customFormat="1" ht="14.25" customHeight="1" x14ac:dyDescent="0.25"/>
    <row r="527" s="7" customFormat="1" ht="14.25" customHeight="1" x14ac:dyDescent="0.25"/>
    <row r="528" s="7" customFormat="1" ht="14.25" customHeight="1" x14ac:dyDescent="0.25"/>
    <row r="529" s="7" customFormat="1" ht="14.25" customHeight="1" x14ac:dyDescent="0.25"/>
    <row r="530" s="7" customFormat="1" ht="14.25" customHeight="1" x14ac:dyDescent="0.25"/>
    <row r="531" s="7" customFormat="1" ht="14.25" customHeight="1" x14ac:dyDescent="0.25"/>
    <row r="532" s="7" customFormat="1" ht="14.25" customHeight="1" x14ac:dyDescent="0.25"/>
    <row r="533" s="7" customFormat="1" ht="14.25" customHeight="1" x14ac:dyDescent="0.25"/>
    <row r="534" s="7" customFormat="1" ht="14.25" customHeight="1" x14ac:dyDescent="0.25"/>
    <row r="535" s="7" customFormat="1" ht="14.25" customHeight="1" x14ac:dyDescent="0.25"/>
    <row r="536" s="7" customFormat="1" ht="14.25" customHeight="1" x14ac:dyDescent="0.25"/>
    <row r="537" s="7" customFormat="1" ht="14.25" customHeight="1" x14ac:dyDescent="0.25"/>
    <row r="538" s="7" customFormat="1" ht="14.25" customHeight="1" x14ac:dyDescent="0.25"/>
    <row r="539" s="7" customFormat="1" ht="14.25" customHeight="1" x14ac:dyDescent="0.25"/>
    <row r="540" s="7" customFormat="1" ht="14.25" customHeight="1" x14ac:dyDescent="0.25"/>
    <row r="541" s="7" customFormat="1" ht="14.25" customHeight="1" x14ac:dyDescent="0.25"/>
    <row r="542" s="7" customFormat="1" ht="14.25" customHeight="1" x14ac:dyDescent="0.25"/>
    <row r="543" s="7" customFormat="1" ht="14.25" customHeight="1" x14ac:dyDescent="0.25"/>
    <row r="544" s="7" customFormat="1" ht="14.25" customHeight="1" x14ac:dyDescent="0.25"/>
    <row r="545" s="7" customFormat="1" ht="14.25" customHeight="1" x14ac:dyDescent="0.25"/>
    <row r="546" s="7" customFormat="1" ht="14.25" customHeight="1" x14ac:dyDescent="0.25"/>
    <row r="547" s="7" customFormat="1" ht="14.25" customHeight="1" x14ac:dyDescent="0.25"/>
    <row r="548" s="7" customFormat="1" ht="14.25" customHeight="1" x14ac:dyDescent="0.25"/>
    <row r="549" s="7" customFormat="1" ht="14.25" customHeight="1" x14ac:dyDescent="0.25"/>
    <row r="550" s="7" customFormat="1" ht="14.25" customHeight="1" x14ac:dyDescent="0.25"/>
    <row r="551" s="7" customFormat="1" ht="14.25" customHeight="1" x14ac:dyDescent="0.25"/>
    <row r="552" s="7" customFormat="1" ht="14.25" customHeight="1" x14ac:dyDescent="0.25"/>
    <row r="553" s="7" customFormat="1" ht="14.25" customHeight="1" x14ac:dyDescent="0.25"/>
    <row r="554" s="7" customFormat="1" ht="14.25" customHeight="1" x14ac:dyDescent="0.25"/>
    <row r="555" s="7" customFormat="1" ht="14.25" customHeight="1" x14ac:dyDescent="0.25"/>
    <row r="556" s="7" customFormat="1" ht="14.25" customHeight="1" x14ac:dyDescent="0.25"/>
    <row r="557" s="7" customFormat="1" ht="14.25" customHeight="1" x14ac:dyDescent="0.25"/>
    <row r="558" s="7" customFormat="1" ht="14.25" customHeight="1" x14ac:dyDescent="0.25"/>
    <row r="559" s="7" customFormat="1" ht="14.25" customHeight="1" x14ac:dyDescent="0.25"/>
    <row r="560" s="7" customFormat="1" ht="14.25" customHeight="1" x14ac:dyDescent="0.25"/>
    <row r="561" s="7" customFormat="1" ht="14.25" customHeight="1" x14ac:dyDescent="0.25"/>
    <row r="562" s="7" customFormat="1" ht="14.25" customHeight="1" x14ac:dyDescent="0.25"/>
    <row r="563" s="7" customFormat="1" ht="14.25" customHeight="1" x14ac:dyDescent="0.25"/>
    <row r="564" s="7" customFormat="1" ht="14.25" customHeight="1" x14ac:dyDescent="0.25"/>
    <row r="565" s="7" customFormat="1" ht="14.25" customHeight="1" x14ac:dyDescent="0.25"/>
    <row r="566" s="7" customFormat="1" ht="14.25" customHeight="1" x14ac:dyDescent="0.25"/>
    <row r="567" s="7" customFormat="1" ht="14.25" customHeight="1" x14ac:dyDescent="0.25"/>
    <row r="568" s="7" customFormat="1" ht="14.25" customHeight="1" x14ac:dyDescent="0.25"/>
    <row r="569" s="7" customFormat="1" ht="14.25" customHeight="1" x14ac:dyDescent="0.25"/>
    <row r="570" s="7" customFormat="1" ht="14.25" customHeight="1" x14ac:dyDescent="0.25"/>
    <row r="571" s="7" customFormat="1" ht="14.25" customHeight="1" x14ac:dyDescent="0.25"/>
    <row r="572" s="7" customFormat="1" ht="14.25" customHeight="1" x14ac:dyDescent="0.25"/>
    <row r="573" s="7" customFormat="1" ht="14.25" customHeight="1" x14ac:dyDescent="0.25"/>
    <row r="574" s="7" customFormat="1" ht="14.25" customHeight="1" x14ac:dyDescent="0.25"/>
    <row r="575" s="7" customFormat="1" ht="14.25" customHeight="1" x14ac:dyDescent="0.25"/>
    <row r="576" s="7" customFormat="1" ht="14.25" customHeight="1" x14ac:dyDescent="0.25"/>
    <row r="577" s="7" customFormat="1" ht="14.25" customHeight="1" x14ac:dyDescent="0.25"/>
    <row r="578" s="7" customFormat="1" ht="14.25" customHeight="1" x14ac:dyDescent="0.25"/>
    <row r="579" s="7" customFormat="1" ht="14.25" customHeight="1" x14ac:dyDescent="0.25"/>
    <row r="580" s="7" customFormat="1" ht="14.25" customHeight="1" x14ac:dyDescent="0.25"/>
    <row r="581" s="7" customFormat="1" ht="14.25" customHeight="1" x14ac:dyDescent="0.25"/>
    <row r="582" s="7" customFormat="1" ht="14.25" customHeight="1" x14ac:dyDescent="0.25"/>
    <row r="583" s="7" customFormat="1" ht="14.25" customHeight="1" x14ac:dyDescent="0.25"/>
    <row r="584" s="7" customFormat="1" ht="14.25" customHeight="1" x14ac:dyDescent="0.25"/>
    <row r="585" s="7" customFormat="1" ht="14.25" customHeight="1" x14ac:dyDescent="0.25"/>
    <row r="586" s="7" customFormat="1" ht="14.25" customHeight="1" x14ac:dyDescent="0.25"/>
    <row r="587" s="7" customFormat="1" ht="14.25" customHeight="1" x14ac:dyDescent="0.25"/>
    <row r="588" s="7" customFormat="1" ht="14.25" customHeight="1" x14ac:dyDescent="0.25"/>
    <row r="589" s="7" customFormat="1" ht="14.25" customHeight="1" x14ac:dyDescent="0.25"/>
    <row r="590" s="7" customFormat="1" ht="14.25" customHeight="1" x14ac:dyDescent="0.25"/>
    <row r="591" s="7" customFormat="1" ht="14.25" customHeight="1" x14ac:dyDescent="0.25"/>
    <row r="592" s="7" customFormat="1" ht="14.25" customHeight="1" x14ac:dyDescent="0.25"/>
    <row r="593" s="7" customFormat="1" ht="14.25" customHeight="1" x14ac:dyDescent="0.25"/>
    <row r="594" s="7" customFormat="1" ht="14.25" customHeight="1" x14ac:dyDescent="0.25"/>
    <row r="595" s="7" customFormat="1" ht="14.25" customHeight="1" x14ac:dyDescent="0.25"/>
    <row r="596" s="7" customFormat="1" ht="14.25" customHeight="1" x14ac:dyDescent="0.25"/>
    <row r="597" s="7" customFormat="1" ht="14.25" customHeight="1" x14ac:dyDescent="0.25"/>
    <row r="598" s="7" customFormat="1" ht="14.25" customHeight="1" x14ac:dyDescent="0.25"/>
    <row r="599" s="7" customFormat="1" ht="14.25" customHeight="1" x14ac:dyDescent="0.25"/>
    <row r="600" s="7" customFormat="1" ht="14.25" customHeight="1" x14ac:dyDescent="0.25"/>
    <row r="601" s="7" customFormat="1" ht="14.25" customHeight="1" x14ac:dyDescent="0.25"/>
    <row r="602" s="7" customFormat="1" ht="14.25" customHeight="1" x14ac:dyDescent="0.25"/>
    <row r="603" s="7" customFormat="1" ht="14.25" customHeight="1" x14ac:dyDescent="0.25"/>
    <row r="604" s="7" customFormat="1" ht="14.25" customHeight="1" x14ac:dyDescent="0.25"/>
    <row r="605" s="7" customFormat="1" ht="14.25" customHeight="1" x14ac:dyDescent="0.25"/>
    <row r="606" s="7" customFormat="1" ht="14.25" customHeight="1" x14ac:dyDescent="0.25"/>
    <row r="607" s="7" customFormat="1" ht="14.25" customHeight="1" x14ac:dyDescent="0.25"/>
    <row r="608" s="7" customFormat="1" ht="14.25" customHeight="1" x14ac:dyDescent="0.25"/>
    <row r="609" s="7" customFormat="1" ht="14.25" customHeight="1" x14ac:dyDescent="0.25"/>
    <row r="610" s="7" customFormat="1" ht="14.25" customHeight="1" x14ac:dyDescent="0.25"/>
    <row r="611" s="7" customFormat="1" ht="14.25" customHeight="1" x14ac:dyDescent="0.25"/>
    <row r="612" s="7" customFormat="1" ht="14.25" customHeight="1" x14ac:dyDescent="0.25"/>
    <row r="613" s="7" customFormat="1" ht="14.25" customHeight="1" x14ac:dyDescent="0.25"/>
    <row r="614" s="7" customFormat="1" ht="14.25" customHeight="1" x14ac:dyDescent="0.25"/>
    <row r="615" s="7" customFormat="1" ht="14.25" customHeight="1" x14ac:dyDescent="0.25"/>
    <row r="616" s="7" customFormat="1" ht="14.25" customHeight="1" x14ac:dyDescent="0.25"/>
    <row r="617" s="7" customFormat="1" ht="14.25" customHeight="1" x14ac:dyDescent="0.25"/>
    <row r="618" s="7" customFormat="1" ht="14.25" customHeight="1" x14ac:dyDescent="0.25"/>
    <row r="619" s="7" customFormat="1" ht="14.25" customHeight="1" x14ac:dyDescent="0.25"/>
    <row r="620" s="7" customFormat="1" ht="14.25" customHeight="1" x14ac:dyDescent="0.25"/>
    <row r="621" s="7" customFormat="1" ht="14.25" customHeight="1" x14ac:dyDescent="0.25"/>
    <row r="622" s="7" customFormat="1" ht="14.25" customHeight="1" x14ac:dyDescent="0.25"/>
    <row r="623" s="7" customFormat="1" ht="14.25" customHeight="1" x14ac:dyDescent="0.25"/>
    <row r="624" s="7" customFormat="1" ht="14.25" customHeight="1" x14ac:dyDescent="0.25"/>
    <row r="625" s="7" customFormat="1" ht="14.25" customHeight="1" x14ac:dyDescent="0.25"/>
    <row r="626" s="7" customFormat="1" ht="14.25" customHeight="1" x14ac:dyDescent="0.25"/>
    <row r="627" s="7" customFormat="1" ht="14.25" customHeight="1" x14ac:dyDescent="0.25"/>
    <row r="628" s="7" customFormat="1" ht="14.25" customHeight="1" x14ac:dyDescent="0.25"/>
    <row r="629" s="7" customFormat="1" ht="14.25" customHeight="1" x14ac:dyDescent="0.25"/>
    <row r="630" s="7" customFormat="1" ht="14.25" customHeight="1" x14ac:dyDescent="0.25"/>
    <row r="631" s="7" customFormat="1" ht="14.25" customHeight="1" x14ac:dyDescent="0.25"/>
    <row r="632" s="7" customFormat="1" ht="14.25" customHeight="1" x14ac:dyDescent="0.25"/>
    <row r="633" s="7" customFormat="1" ht="14.25" customHeight="1" x14ac:dyDescent="0.25"/>
    <row r="634" s="7" customFormat="1" ht="14.25" customHeight="1" x14ac:dyDescent="0.25"/>
    <row r="635" s="7" customFormat="1" ht="14.25" customHeight="1" x14ac:dyDescent="0.25"/>
    <row r="636" s="7" customFormat="1" ht="14.25" customHeight="1" x14ac:dyDescent="0.25"/>
    <row r="637" s="7" customFormat="1" ht="14.25" customHeight="1" x14ac:dyDescent="0.25"/>
    <row r="638" s="7" customFormat="1" ht="14.25" customHeight="1" x14ac:dyDescent="0.25"/>
    <row r="639" s="7" customFormat="1" ht="14.25" customHeight="1" x14ac:dyDescent="0.25"/>
    <row r="640" s="7" customFormat="1" ht="14.25" customHeight="1" x14ac:dyDescent="0.25"/>
    <row r="641" s="7" customFormat="1" ht="14.25" customHeight="1" x14ac:dyDescent="0.25"/>
    <row r="642" s="7" customFormat="1" ht="14.25" customHeight="1" x14ac:dyDescent="0.25"/>
    <row r="643" s="7" customFormat="1" ht="14.25" customHeight="1" x14ac:dyDescent="0.25"/>
    <row r="644" s="7" customFormat="1" ht="14.25" customHeight="1" x14ac:dyDescent="0.25"/>
    <row r="645" s="7" customFormat="1" ht="14.25" customHeight="1" x14ac:dyDescent="0.25"/>
    <row r="646" s="7" customFormat="1" ht="14.25" customHeight="1" x14ac:dyDescent="0.25"/>
    <row r="647" s="7" customFormat="1" ht="14.25" customHeight="1" x14ac:dyDescent="0.25"/>
    <row r="648" s="7" customFormat="1" ht="14.25" customHeight="1" x14ac:dyDescent="0.25"/>
    <row r="649" s="7" customFormat="1" ht="14.25" customHeight="1" x14ac:dyDescent="0.25"/>
    <row r="650" s="7" customFormat="1" ht="14.25" customHeight="1" x14ac:dyDescent="0.25"/>
    <row r="651" s="7" customFormat="1" ht="14.25" customHeight="1" x14ac:dyDescent="0.25"/>
    <row r="652" s="7" customFormat="1" ht="14.25" customHeight="1" x14ac:dyDescent="0.25"/>
    <row r="653" s="7" customFormat="1" ht="14.25" customHeight="1" x14ac:dyDescent="0.25"/>
    <row r="654" s="7" customFormat="1" ht="14.25" customHeight="1" x14ac:dyDescent="0.25"/>
    <row r="655" s="7" customFormat="1" ht="14.25" customHeight="1" x14ac:dyDescent="0.25"/>
    <row r="656" s="7" customFormat="1" ht="14.25" customHeight="1" x14ac:dyDescent="0.25"/>
    <row r="657" s="7" customFormat="1" ht="14.25" customHeight="1" x14ac:dyDescent="0.25"/>
    <row r="658" s="7" customFormat="1" ht="14.25" customHeight="1" x14ac:dyDescent="0.25"/>
    <row r="659" s="7" customFormat="1" ht="14.25" customHeight="1" x14ac:dyDescent="0.25"/>
    <row r="660" s="7" customFormat="1" ht="14.25" customHeight="1" x14ac:dyDescent="0.25"/>
    <row r="661" s="7" customFormat="1" ht="14.25" customHeight="1" x14ac:dyDescent="0.25"/>
    <row r="662" s="7" customFormat="1" ht="14.25" customHeight="1" x14ac:dyDescent="0.25"/>
    <row r="663" s="7" customFormat="1" ht="14.25" customHeight="1" x14ac:dyDescent="0.25"/>
    <row r="664" s="7" customFormat="1" ht="14.25" customHeight="1" x14ac:dyDescent="0.25"/>
    <row r="665" s="7" customFormat="1" ht="14.25" customHeight="1" x14ac:dyDescent="0.25"/>
    <row r="666" s="7" customFormat="1" ht="14.25" customHeight="1" x14ac:dyDescent="0.25"/>
    <row r="667" s="7" customFormat="1" ht="14.25" customHeight="1" x14ac:dyDescent="0.25"/>
    <row r="668" s="7" customFormat="1" ht="14.25" customHeight="1" x14ac:dyDescent="0.25"/>
    <row r="669" s="7" customFormat="1" ht="14.25" customHeight="1" x14ac:dyDescent="0.25"/>
    <row r="670" s="7" customFormat="1" ht="14.25" customHeight="1" x14ac:dyDescent="0.25"/>
    <row r="671" s="7" customFormat="1" ht="14.25" customHeight="1" x14ac:dyDescent="0.25"/>
    <row r="672" s="7" customFormat="1" ht="14.25" customHeight="1" x14ac:dyDescent="0.25"/>
    <row r="673" s="7" customFormat="1" ht="14.25" customHeight="1" x14ac:dyDescent="0.25"/>
    <row r="674" s="7" customFormat="1" ht="14.25" customHeight="1" x14ac:dyDescent="0.25"/>
    <row r="675" s="7" customFormat="1" ht="14.25" customHeight="1" x14ac:dyDescent="0.25"/>
    <row r="676" s="7" customFormat="1" ht="14.25" customHeight="1" x14ac:dyDescent="0.25"/>
    <row r="677" s="7" customFormat="1" ht="14.25" customHeight="1" x14ac:dyDescent="0.25"/>
    <row r="678" s="7" customFormat="1" ht="14.25" customHeight="1" x14ac:dyDescent="0.25"/>
    <row r="679" s="7" customFormat="1" ht="14.25" customHeight="1" x14ac:dyDescent="0.25"/>
    <row r="680" s="7" customFormat="1" ht="14.25" customHeight="1" x14ac:dyDescent="0.25"/>
    <row r="681" s="7" customFormat="1" ht="14.25" customHeight="1" x14ac:dyDescent="0.25"/>
    <row r="682" s="7" customFormat="1" ht="14.25" customHeight="1" x14ac:dyDescent="0.25"/>
    <row r="683" s="7" customFormat="1" ht="14.25" customHeight="1" x14ac:dyDescent="0.25"/>
    <row r="684" s="7" customFormat="1" ht="14.25" customHeight="1" x14ac:dyDescent="0.25"/>
    <row r="685" s="7" customFormat="1" ht="14.25" customHeight="1" x14ac:dyDescent="0.25"/>
    <row r="686" s="7" customFormat="1" ht="14.25" customHeight="1" x14ac:dyDescent="0.25"/>
    <row r="687" s="7" customFormat="1" ht="14.25" customHeight="1" x14ac:dyDescent="0.25"/>
    <row r="688" s="7" customFormat="1" ht="14.25" customHeight="1" x14ac:dyDescent="0.25"/>
    <row r="689" s="7" customFormat="1" ht="14.25" customHeight="1" x14ac:dyDescent="0.25"/>
    <row r="690" s="7" customFormat="1" ht="14.25" customHeight="1" x14ac:dyDescent="0.25"/>
    <row r="691" s="7" customFormat="1" ht="14.25" customHeight="1" x14ac:dyDescent="0.25"/>
    <row r="692" s="7" customFormat="1" ht="14.25" customHeight="1" x14ac:dyDescent="0.25"/>
    <row r="693" s="7" customFormat="1" ht="14.25" customHeight="1" x14ac:dyDescent="0.25"/>
    <row r="694" s="7" customFormat="1" ht="14.25" customHeight="1" x14ac:dyDescent="0.25"/>
    <row r="695" s="7" customFormat="1" ht="14.25" customHeight="1" x14ac:dyDescent="0.25"/>
    <row r="696" s="7" customFormat="1" ht="14.25" customHeight="1" x14ac:dyDescent="0.25"/>
    <row r="697" s="7" customFormat="1" ht="14.25" customHeight="1" x14ac:dyDescent="0.25"/>
    <row r="698" s="7" customFormat="1" ht="14.25" customHeight="1" x14ac:dyDescent="0.25"/>
    <row r="699" s="7" customFormat="1" ht="14.25" customHeight="1" x14ac:dyDescent="0.25"/>
    <row r="700" s="7" customFormat="1" ht="14.25" customHeight="1" x14ac:dyDescent="0.25"/>
    <row r="701" s="7" customFormat="1" ht="14.25" customHeight="1" x14ac:dyDescent="0.25"/>
    <row r="702" s="7" customFormat="1" ht="14.25" customHeight="1" x14ac:dyDescent="0.25"/>
    <row r="703" s="7" customFormat="1" ht="14.25" customHeight="1" x14ac:dyDescent="0.25"/>
    <row r="704" s="7" customFormat="1" ht="14.25" customHeight="1" x14ac:dyDescent="0.25"/>
    <row r="705" s="7" customFormat="1" ht="14.25" customHeight="1" x14ac:dyDescent="0.25"/>
    <row r="706" s="7" customFormat="1" ht="14.25" customHeight="1" x14ac:dyDescent="0.25"/>
    <row r="707" s="7" customFormat="1" ht="14.25" customHeight="1" x14ac:dyDescent="0.25"/>
    <row r="708" s="7" customFormat="1" ht="14.25" customHeight="1" x14ac:dyDescent="0.25"/>
    <row r="709" s="7" customFormat="1" ht="14.25" customHeight="1" x14ac:dyDescent="0.25"/>
    <row r="710" s="7" customFormat="1" ht="14.25" customHeight="1" x14ac:dyDescent="0.25"/>
    <row r="711" s="7" customFormat="1" ht="14.25" customHeight="1" x14ac:dyDescent="0.25"/>
    <row r="712" s="7" customFormat="1" ht="14.25" customHeight="1" x14ac:dyDescent="0.25"/>
    <row r="713" s="7" customFormat="1" ht="14.25" customHeight="1" x14ac:dyDescent="0.25"/>
    <row r="714" s="7" customFormat="1" ht="14.25" customHeight="1" x14ac:dyDescent="0.25"/>
    <row r="715" s="7" customFormat="1" ht="14.25" customHeight="1" x14ac:dyDescent="0.25"/>
    <row r="716" s="7" customFormat="1" ht="14.25" customHeight="1" x14ac:dyDescent="0.25"/>
    <row r="717" s="7" customFormat="1" ht="14.25" customHeight="1" x14ac:dyDescent="0.25"/>
    <row r="718" s="7" customFormat="1" ht="14.25" customHeight="1" x14ac:dyDescent="0.25"/>
    <row r="719" s="7" customFormat="1" ht="14.25" customHeight="1" x14ac:dyDescent="0.25"/>
    <row r="720" s="7" customFormat="1" ht="14.25" customHeight="1" x14ac:dyDescent="0.25"/>
    <row r="721" s="7" customFormat="1" ht="14.25" customHeight="1" x14ac:dyDescent="0.25"/>
    <row r="722" s="7" customFormat="1" ht="14.25" customHeight="1" x14ac:dyDescent="0.25"/>
    <row r="723" s="7" customFormat="1" ht="14.25" customHeight="1" x14ac:dyDescent="0.25"/>
    <row r="724" s="7" customFormat="1" ht="14.25" customHeight="1" x14ac:dyDescent="0.25"/>
    <row r="725" s="7" customFormat="1" ht="14.25" customHeight="1" x14ac:dyDescent="0.25"/>
    <row r="726" s="7" customFormat="1" ht="14.25" customHeight="1" x14ac:dyDescent="0.25"/>
    <row r="727" s="7" customFormat="1" ht="14.25" customHeight="1" x14ac:dyDescent="0.25"/>
    <row r="728" s="7" customFormat="1" ht="14.25" customHeight="1" x14ac:dyDescent="0.25"/>
    <row r="729" s="7" customFormat="1" ht="14.25" customHeight="1" x14ac:dyDescent="0.25"/>
    <row r="730" s="7" customFormat="1" ht="14.25" customHeight="1" x14ac:dyDescent="0.25"/>
    <row r="731" s="7" customFormat="1" ht="14.25" customHeight="1" x14ac:dyDescent="0.25"/>
    <row r="732" s="7" customFormat="1" ht="14.25" customHeight="1" x14ac:dyDescent="0.25"/>
    <row r="733" s="7" customFormat="1" ht="14.25" customHeight="1" x14ac:dyDescent="0.25"/>
    <row r="734" s="7" customFormat="1" ht="14.25" customHeight="1" x14ac:dyDescent="0.25"/>
    <row r="735" s="7" customFormat="1" ht="14.25" customHeight="1" x14ac:dyDescent="0.25"/>
    <row r="736" s="7" customFormat="1" ht="14.25" customHeight="1" x14ac:dyDescent="0.25"/>
    <row r="737" s="7" customFormat="1" ht="14.25" customHeight="1" x14ac:dyDescent="0.25"/>
    <row r="738" s="7" customFormat="1" ht="14.25" customHeight="1" x14ac:dyDescent="0.25"/>
    <row r="739" s="7" customFormat="1" ht="14.25" customHeight="1" x14ac:dyDescent="0.25"/>
    <row r="740" s="7" customFormat="1" ht="14.25" customHeight="1" x14ac:dyDescent="0.25"/>
    <row r="741" s="7" customFormat="1" ht="14.25" customHeight="1" x14ac:dyDescent="0.25"/>
    <row r="742" s="7" customFormat="1" ht="14.25" customHeight="1" x14ac:dyDescent="0.25"/>
    <row r="743" s="7" customFormat="1" ht="14.25" customHeight="1" x14ac:dyDescent="0.25"/>
    <row r="744" s="7" customFormat="1" ht="14.25" customHeight="1" x14ac:dyDescent="0.25"/>
    <row r="745" s="7" customFormat="1" ht="14.25" customHeight="1" x14ac:dyDescent="0.25"/>
    <row r="746" s="7" customFormat="1" ht="14.25" customHeight="1" x14ac:dyDescent="0.25"/>
    <row r="747" s="7" customFormat="1" ht="14.25" customHeight="1" x14ac:dyDescent="0.25"/>
    <row r="748" s="7" customFormat="1" ht="14.25" customHeight="1" x14ac:dyDescent="0.25"/>
    <row r="749" s="7" customFormat="1" ht="14.25" customHeight="1" x14ac:dyDescent="0.25"/>
    <row r="750" s="7" customFormat="1" ht="14.25" customHeight="1" x14ac:dyDescent="0.25"/>
    <row r="751" s="7" customFormat="1" ht="14.25" customHeight="1" x14ac:dyDescent="0.25"/>
    <row r="752" s="7" customFormat="1" ht="14.25" customHeight="1" x14ac:dyDescent="0.25"/>
    <row r="753" s="7" customFormat="1" ht="14.25" customHeight="1" x14ac:dyDescent="0.25"/>
    <row r="754" s="7" customFormat="1" ht="14.25" customHeight="1" x14ac:dyDescent="0.25"/>
    <row r="755" s="7" customFormat="1" ht="14.25" customHeight="1" x14ac:dyDescent="0.25"/>
    <row r="756" s="7" customFormat="1" ht="14.25" customHeight="1" x14ac:dyDescent="0.25"/>
    <row r="757" s="7" customFormat="1" ht="14.25" customHeight="1" x14ac:dyDescent="0.25"/>
    <row r="758" s="7" customFormat="1" ht="14.25" customHeight="1" x14ac:dyDescent="0.25"/>
    <row r="759" s="7" customFormat="1" ht="14.25" customHeight="1" x14ac:dyDescent="0.25"/>
    <row r="760" s="7" customFormat="1" ht="14.25" customHeight="1" x14ac:dyDescent="0.25"/>
    <row r="761" s="7" customFormat="1" ht="14.25" customHeight="1" x14ac:dyDescent="0.25"/>
    <row r="762" s="7" customFormat="1" ht="14.25" customHeight="1" x14ac:dyDescent="0.25"/>
    <row r="763" s="7" customFormat="1" ht="14.25" customHeight="1" x14ac:dyDescent="0.25"/>
    <row r="764" s="7" customFormat="1" ht="14.25" customHeight="1" x14ac:dyDescent="0.25"/>
    <row r="765" s="7" customFormat="1" ht="14.25" customHeight="1" x14ac:dyDescent="0.25"/>
    <row r="766" s="7" customFormat="1" ht="14.25" customHeight="1" x14ac:dyDescent="0.25"/>
    <row r="767" s="7" customFormat="1" ht="14.25" customHeight="1" x14ac:dyDescent="0.25"/>
    <row r="768" s="7" customFormat="1" ht="14.25" customHeight="1" x14ac:dyDescent="0.25"/>
    <row r="769" s="7" customFormat="1" ht="14.25" customHeight="1" x14ac:dyDescent="0.25"/>
    <row r="770" s="7" customFormat="1" ht="14.25" customHeight="1" x14ac:dyDescent="0.25"/>
    <row r="771" s="7" customFormat="1" ht="14.25" customHeight="1" x14ac:dyDescent="0.25"/>
    <row r="772" s="7" customFormat="1" ht="14.25" customHeight="1" x14ac:dyDescent="0.25"/>
    <row r="773" s="7" customFormat="1" ht="14.25" customHeight="1" x14ac:dyDescent="0.25"/>
    <row r="774" s="7" customFormat="1" ht="14.25" customHeight="1" x14ac:dyDescent="0.25"/>
    <row r="775" s="7" customFormat="1" ht="14.25" customHeight="1" x14ac:dyDescent="0.25"/>
    <row r="776" s="7" customFormat="1" ht="14.25" customHeight="1" x14ac:dyDescent="0.25"/>
    <row r="777" s="7" customFormat="1" ht="14.25" customHeight="1" x14ac:dyDescent="0.25"/>
    <row r="778" s="7" customFormat="1" ht="14.25" customHeight="1" x14ac:dyDescent="0.25"/>
    <row r="779" s="7" customFormat="1" ht="14.25" customHeight="1" x14ac:dyDescent="0.25"/>
    <row r="780" s="7" customFormat="1" ht="14.25" customHeight="1" x14ac:dyDescent="0.25"/>
    <row r="781" s="7" customFormat="1" ht="14.25" customHeight="1" x14ac:dyDescent="0.25"/>
    <row r="782" s="7" customFormat="1" ht="14.25" customHeight="1" x14ac:dyDescent="0.25"/>
    <row r="783" s="7" customFormat="1" ht="14.25" customHeight="1" x14ac:dyDescent="0.25"/>
    <row r="784" s="7" customFormat="1" ht="14.25" customHeight="1" x14ac:dyDescent="0.25"/>
    <row r="785" s="7" customFormat="1" ht="14.25" customHeight="1" x14ac:dyDescent="0.25"/>
    <row r="786" s="7" customFormat="1" ht="14.25" customHeight="1" x14ac:dyDescent="0.25"/>
    <row r="787" s="7" customFormat="1" ht="14.25" customHeight="1" x14ac:dyDescent="0.25"/>
    <row r="788" s="7" customFormat="1" ht="14.25" customHeight="1" x14ac:dyDescent="0.25"/>
    <row r="789" s="7" customFormat="1" ht="14.25" customHeight="1" x14ac:dyDescent="0.25"/>
    <row r="790" s="7" customFormat="1" ht="14.25" customHeight="1" x14ac:dyDescent="0.25"/>
    <row r="791" s="7" customFormat="1" ht="14.25" customHeight="1" x14ac:dyDescent="0.25"/>
    <row r="792" s="7" customFormat="1" ht="14.25" customHeight="1" x14ac:dyDescent="0.25"/>
    <row r="793" s="7" customFormat="1" ht="14.25" customHeight="1" x14ac:dyDescent="0.25"/>
    <row r="794" s="7" customFormat="1" ht="14.25" customHeight="1" x14ac:dyDescent="0.25"/>
    <row r="795" s="7" customFormat="1" ht="14.25" customHeight="1" x14ac:dyDescent="0.25"/>
    <row r="796" s="7" customFormat="1" ht="14.25" customHeight="1" x14ac:dyDescent="0.25"/>
    <row r="797" s="7" customFormat="1" ht="14.25" customHeight="1" x14ac:dyDescent="0.25"/>
    <row r="798" s="7" customFormat="1" ht="14.25" customHeight="1" x14ac:dyDescent="0.25"/>
    <row r="799" s="7" customFormat="1" ht="14.25" customHeight="1" x14ac:dyDescent="0.25"/>
    <row r="800" s="7" customFormat="1" ht="14.25" customHeight="1" x14ac:dyDescent="0.25"/>
    <row r="801" s="7" customFormat="1" ht="14.25" customHeight="1" x14ac:dyDescent="0.25"/>
    <row r="802" s="7" customFormat="1" ht="14.25" customHeight="1" x14ac:dyDescent="0.25"/>
    <row r="803" s="7" customFormat="1" ht="14.25" customHeight="1" x14ac:dyDescent="0.25"/>
    <row r="804" s="7" customFormat="1" ht="14.25" customHeight="1" x14ac:dyDescent="0.25"/>
    <row r="805" s="7" customFormat="1" ht="14.25" customHeight="1" x14ac:dyDescent="0.25"/>
    <row r="806" s="7" customFormat="1" ht="14.25" customHeight="1" x14ac:dyDescent="0.25"/>
    <row r="807" s="7" customFormat="1" ht="14.25" customHeight="1" x14ac:dyDescent="0.25"/>
    <row r="808" s="7" customFormat="1" ht="14.25" customHeight="1" x14ac:dyDescent="0.25"/>
    <row r="809" s="7" customFormat="1" ht="14.25" customHeight="1" x14ac:dyDescent="0.25"/>
    <row r="810" s="7" customFormat="1" ht="14.25" customHeight="1" x14ac:dyDescent="0.25"/>
    <row r="811" s="7" customFormat="1" ht="14.25" customHeight="1" x14ac:dyDescent="0.25"/>
    <row r="812" s="7" customFormat="1" ht="14.25" customHeight="1" x14ac:dyDescent="0.25"/>
    <row r="813" s="7" customFormat="1" ht="14.25" customHeight="1" x14ac:dyDescent="0.25"/>
    <row r="814" s="7" customFormat="1" ht="14.25" customHeight="1" x14ac:dyDescent="0.25"/>
    <row r="815" s="7" customFormat="1" ht="14.25" customHeight="1" x14ac:dyDescent="0.25"/>
    <row r="816" s="7" customFormat="1" ht="14.25" customHeight="1" x14ac:dyDescent="0.25"/>
    <row r="817" s="7" customFormat="1" ht="14.25" customHeight="1" x14ac:dyDescent="0.25"/>
    <row r="818" s="7" customFormat="1" ht="14.25" customHeight="1" x14ac:dyDescent="0.25"/>
    <row r="819" s="7" customFormat="1" ht="14.25" customHeight="1" x14ac:dyDescent="0.25"/>
    <row r="820" s="7" customFormat="1" ht="14.25" customHeight="1" x14ac:dyDescent="0.25"/>
    <row r="821" s="7" customFormat="1" ht="14.25" customHeight="1" x14ac:dyDescent="0.25"/>
    <row r="822" s="7" customFormat="1" ht="14.25" customHeight="1" x14ac:dyDescent="0.25"/>
    <row r="823" s="7" customFormat="1" ht="14.25" customHeight="1" x14ac:dyDescent="0.25"/>
    <row r="824" s="7" customFormat="1" ht="14.25" customHeight="1" x14ac:dyDescent="0.25"/>
    <row r="825" s="7" customFormat="1" ht="14.25" customHeight="1" x14ac:dyDescent="0.25"/>
    <row r="826" s="7" customFormat="1" ht="14.25" customHeight="1" x14ac:dyDescent="0.25"/>
    <row r="827" s="7" customFormat="1" ht="14.25" customHeight="1" x14ac:dyDescent="0.25"/>
    <row r="828" s="7" customFormat="1" ht="14.25" customHeight="1" x14ac:dyDescent="0.25"/>
    <row r="829" s="7" customFormat="1" ht="14.25" customHeight="1" x14ac:dyDescent="0.25"/>
    <row r="830" s="7" customFormat="1" ht="14.25" customHeight="1" x14ac:dyDescent="0.25"/>
    <row r="831" s="7" customFormat="1" ht="14.25" customHeight="1" x14ac:dyDescent="0.25"/>
    <row r="832" s="7" customFormat="1" ht="14.25" customHeight="1" x14ac:dyDescent="0.25"/>
    <row r="833" s="7" customFormat="1" ht="14.25" customHeight="1" x14ac:dyDescent="0.25"/>
    <row r="834" s="7" customFormat="1" ht="14.25" customHeight="1" x14ac:dyDescent="0.25"/>
    <row r="835" s="7" customFormat="1" ht="14.25" customHeight="1" x14ac:dyDescent="0.25"/>
    <row r="836" s="7" customFormat="1" ht="14.25" customHeight="1" x14ac:dyDescent="0.25"/>
    <row r="837" s="7" customFormat="1" ht="14.25" customHeight="1" x14ac:dyDescent="0.25"/>
    <row r="838" s="7" customFormat="1" ht="14.25" customHeight="1" x14ac:dyDescent="0.25"/>
    <row r="839" s="7" customFormat="1" ht="14.25" customHeight="1" x14ac:dyDescent="0.25"/>
    <row r="840" s="7" customFormat="1" ht="14.25" customHeight="1" x14ac:dyDescent="0.25"/>
    <row r="841" s="7" customFormat="1" ht="14.25" customHeight="1" x14ac:dyDescent="0.25"/>
    <row r="842" s="7" customFormat="1" ht="14.25" customHeight="1" x14ac:dyDescent="0.25"/>
    <row r="843" s="7" customFormat="1" ht="14.25" customHeight="1" x14ac:dyDescent="0.25"/>
    <row r="844" s="7" customFormat="1" ht="14.25" customHeight="1" x14ac:dyDescent="0.25"/>
    <row r="845" s="7" customFormat="1" ht="14.25" customHeight="1" x14ac:dyDescent="0.25"/>
    <row r="846" s="7" customFormat="1" ht="14.25" customHeight="1" x14ac:dyDescent="0.25"/>
    <row r="847" s="7" customFormat="1" ht="14.25" customHeight="1" x14ac:dyDescent="0.25"/>
    <row r="848" s="7" customFormat="1" ht="14.25" customHeight="1" x14ac:dyDescent="0.25"/>
    <row r="849" s="7" customFormat="1" ht="14.25" customHeight="1" x14ac:dyDescent="0.25"/>
    <row r="850" s="7" customFormat="1" ht="14.25" customHeight="1" x14ac:dyDescent="0.25"/>
    <row r="851" s="7" customFormat="1" ht="14.25" customHeight="1" x14ac:dyDescent="0.25"/>
    <row r="852" s="7" customFormat="1" ht="14.25" customHeight="1" x14ac:dyDescent="0.25"/>
    <row r="853" s="7" customFormat="1" ht="14.25" customHeight="1" x14ac:dyDescent="0.25"/>
    <row r="854" s="7" customFormat="1" ht="14.25" customHeight="1" x14ac:dyDescent="0.25"/>
    <row r="855" s="7" customFormat="1" ht="14.25" customHeight="1" x14ac:dyDescent="0.25"/>
    <row r="856" s="7" customFormat="1" ht="14.25" customHeight="1" x14ac:dyDescent="0.25"/>
    <row r="857" s="7" customFormat="1" ht="14.25" customHeight="1" x14ac:dyDescent="0.25"/>
    <row r="858" s="7" customFormat="1" ht="14.25" customHeight="1" x14ac:dyDescent="0.25"/>
    <row r="859" s="7" customFormat="1" ht="14.25" customHeight="1" x14ac:dyDescent="0.25"/>
    <row r="860" s="7" customFormat="1" ht="14.25" customHeight="1" x14ac:dyDescent="0.25"/>
    <row r="861" s="7" customFormat="1" ht="14.25" customHeight="1" x14ac:dyDescent="0.25"/>
    <row r="862" s="7" customFormat="1" ht="14.25" customHeight="1" x14ac:dyDescent="0.25"/>
    <row r="863" s="7" customFormat="1" ht="14.25" customHeight="1" x14ac:dyDescent="0.25"/>
    <row r="864" s="7" customFormat="1" ht="14.25" customHeight="1" x14ac:dyDescent="0.25"/>
    <row r="865" s="7" customFormat="1" ht="14.25" customHeight="1" x14ac:dyDescent="0.25"/>
    <row r="866" s="7" customFormat="1" ht="14.25" customHeight="1" x14ac:dyDescent="0.25"/>
    <row r="867" s="7" customFormat="1" ht="14.25" customHeight="1" x14ac:dyDescent="0.25"/>
    <row r="868" s="7" customFormat="1" ht="14.25" customHeight="1" x14ac:dyDescent="0.25"/>
    <row r="869" s="7" customFormat="1" ht="14.25" customHeight="1" x14ac:dyDescent="0.25"/>
    <row r="870" s="7" customFormat="1" ht="14.25" customHeight="1" x14ac:dyDescent="0.25"/>
    <row r="871" s="7" customFormat="1" ht="14.25" customHeight="1" x14ac:dyDescent="0.25"/>
    <row r="872" s="7" customFormat="1" ht="14.25" customHeight="1" x14ac:dyDescent="0.25"/>
    <row r="873" s="7" customFormat="1" ht="14.25" customHeight="1" x14ac:dyDescent="0.25"/>
    <row r="874" s="7" customFormat="1" ht="14.25" customHeight="1" x14ac:dyDescent="0.25"/>
    <row r="875" s="7" customFormat="1" ht="14.25" customHeight="1" x14ac:dyDescent="0.25"/>
    <row r="876" s="7" customFormat="1" ht="14.25" customHeight="1" x14ac:dyDescent="0.25"/>
    <row r="877" s="7" customFormat="1" ht="14.25" customHeight="1" x14ac:dyDescent="0.25"/>
    <row r="878" s="7" customFormat="1" ht="14.25" customHeight="1" x14ac:dyDescent="0.25"/>
    <row r="879" s="7" customFormat="1" ht="14.25" customHeight="1" x14ac:dyDescent="0.25"/>
    <row r="880" s="7" customFormat="1" ht="14.25" customHeight="1" x14ac:dyDescent="0.25"/>
    <row r="881" s="7" customFormat="1" ht="14.25" customHeight="1" x14ac:dyDescent="0.25"/>
    <row r="882" s="7" customFormat="1" ht="14.25" customHeight="1" x14ac:dyDescent="0.25"/>
    <row r="883" s="7" customFormat="1" ht="14.25" customHeight="1" x14ac:dyDescent="0.25"/>
    <row r="884" s="7" customFormat="1" ht="14.25" customHeight="1" x14ac:dyDescent="0.25"/>
    <row r="885" s="7" customFormat="1" ht="14.25" customHeight="1" x14ac:dyDescent="0.25"/>
    <row r="886" s="7" customFormat="1" ht="14.25" customHeight="1" x14ac:dyDescent="0.25"/>
    <row r="887" s="7" customFormat="1" ht="14.25" customHeight="1" x14ac:dyDescent="0.25"/>
    <row r="888" s="7" customFormat="1" ht="14.25" customHeight="1" x14ac:dyDescent="0.25"/>
    <row r="889" s="7" customFormat="1" ht="14.25" customHeight="1" x14ac:dyDescent="0.25"/>
    <row r="890" s="7" customFormat="1" ht="14.25" customHeight="1" x14ac:dyDescent="0.25"/>
    <row r="891" s="7" customFormat="1" ht="14.25" customHeight="1" x14ac:dyDescent="0.25"/>
    <row r="892" s="7" customFormat="1" ht="14.25" customHeight="1" x14ac:dyDescent="0.25"/>
    <row r="893" s="7" customFormat="1" ht="14.25" customHeight="1" x14ac:dyDescent="0.25"/>
    <row r="894" s="7" customFormat="1" ht="14.25" customHeight="1" x14ac:dyDescent="0.25"/>
    <row r="895" s="7" customFormat="1" ht="14.25" customHeight="1" x14ac:dyDescent="0.25"/>
    <row r="896" s="7" customFormat="1" ht="14.25" customHeight="1" x14ac:dyDescent="0.25"/>
    <row r="897" s="7" customFormat="1" ht="14.25" customHeight="1" x14ac:dyDescent="0.25"/>
    <row r="898" s="7" customFormat="1" ht="14.25" customHeight="1" x14ac:dyDescent="0.25"/>
    <row r="899" s="7" customFormat="1" ht="14.25" customHeight="1" x14ac:dyDescent="0.25"/>
    <row r="900" s="7" customFormat="1" ht="14.25" customHeight="1" x14ac:dyDescent="0.25"/>
    <row r="901" s="7" customFormat="1" ht="14.25" customHeight="1" x14ac:dyDescent="0.25"/>
    <row r="902" s="7" customFormat="1" ht="14.25" customHeight="1" x14ac:dyDescent="0.25"/>
    <row r="903" s="7" customFormat="1" ht="14.25" customHeight="1" x14ac:dyDescent="0.25"/>
    <row r="904" s="7" customFormat="1" ht="14.25" customHeight="1" x14ac:dyDescent="0.25"/>
    <row r="905" s="7" customFormat="1" ht="14.25" customHeight="1" x14ac:dyDescent="0.25"/>
    <row r="906" s="7" customFormat="1" ht="14.25" customHeight="1" x14ac:dyDescent="0.25"/>
    <row r="907" s="7" customFormat="1" ht="14.25" customHeight="1" x14ac:dyDescent="0.25"/>
    <row r="908" s="7" customFormat="1" ht="14.25" customHeight="1" x14ac:dyDescent="0.25"/>
    <row r="909" s="7" customFormat="1" ht="14.25" customHeight="1" x14ac:dyDescent="0.25"/>
    <row r="910" s="7" customFormat="1" ht="14.25" customHeight="1" x14ac:dyDescent="0.25"/>
    <row r="911" s="7" customFormat="1" ht="14.25" customHeight="1" x14ac:dyDescent="0.25"/>
    <row r="912" s="7" customFormat="1" ht="14.25" customHeight="1" x14ac:dyDescent="0.25"/>
    <row r="913" s="7" customFormat="1" ht="14.25" customHeight="1" x14ac:dyDescent="0.25"/>
    <row r="914" s="7" customFormat="1" ht="14.25" customHeight="1" x14ac:dyDescent="0.25"/>
    <row r="915" s="7" customFormat="1" ht="14.25" customHeight="1" x14ac:dyDescent="0.25"/>
    <row r="916" s="7" customFormat="1" ht="14.25" customHeight="1" x14ac:dyDescent="0.25"/>
    <row r="917" s="7" customFormat="1" ht="14.25" customHeight="1" x14ac:dyDescent="0.25"/>
    <row r="918" s="7" customFormat="1" ht="14.25" customHeight="1" x14ac:dyDescent="0.25"/>
    <row r="919" s="7" customFormat="1" ht="14.25" customHeight="1" x14ac:dyDescent="0.25"/>
    <row r="920" s="7" customFormat="1" ht="14.25" customHeight="1" x14ac:dyDescent="0.25"/>
    <row r="921" s="7" customFormat="1" ht="14.25" customHeight="1" x14ac:dyDescent="0.25"/>
    <row r="922" s="7" customFormat="1" ht="14.25" customHeight="1" x14ac:dyDescent="0.25"/>
    <row r="923" s="7" customFormat="1" ht="14.25" customHeight="1" x14ac:dyDescent="0.25"/>
    <row r="924" s="7" customFormat="1" ht="14.25" customHeight="1" x14ac:dyDescent="0.25"/>
    <row r="925" s="7" customFormat="1" ht="14.25" customHeight="1" x14ac:dyDescent="0.25"/>
    <row r="926" s="7" customFormat="1" ht="14.25" customHeight="1" x14ac:dyDescent="0.25"/>
    <row r="927" s="7" customFormat="1" ht="14.25" customHeight="1" x14ac:dyDescent="0.25"/>
    <row r="928" s="7" customFormat="1" ht="14.25" customHeight="1" x14ac:dyDescent="0.25"/>
    <row r="929" s="7" customFormat="1" ht="14.25" customHeight="1" x14ac:dyDescent="0.25"/>
    <row r="930" s="7" customFormat="1" ht="14.25" customHeight="1" x14ac:dyDescent="0.25"/>
    <row r="931" s="7" customFormat="1" ht="14.25" customHeight="1" x14ac:dyDescent="0.25"/>
    <row r="932" s="7" customFormat="1" ht="14.25" customHeight="1" x14ac:dyDescent="0.25"/>
    <row r="933" s="7" customFormat="1" ht="14.25" customHeight="1" x14ac:dyDescent="0.25"/>
    <row r="934" s="7" customFormat="1" ht="14.25" customHeight="1" x14ac:dyDescent="0.25"/>
    <row r="935" s="7" customFormat="1" ht="14.25" customHeight="1" x14ac:dyDescent="0.25"/>
    <row r="936" s="7" customFormat="1" ht="14.25" customHeight="1" x14ac:dyDescent="0.25"/>
    <row r="937" s="7" customFormat="1" ht="14.25" customHeight="1" x14ac:dyDescent="0.25"/>
    <row r="938" s="7" customFormat="1" ht="14.25" customHeight="1" x14ac:dyDescent="0.25"/>
    <row r="939" s="7" customFormat="1" ht="14.25" customHeight="1" x14ac:dyDescent="0.25"/>
    <row r="940" s="7" customFormat="1" ht="14.25" customHeight="1" x14ac:dyDescent="0.25"/>
    <row r="941" s="7" customFormat="1" ht="14.25" customHeight="1" x14ac:dyDescent="0.25"/>
    <row r="942" s="7" customFormat="1" ht="14.25" customHeight="1" x14ac:dyDescent="0.25"/>
    <row r="943" s="7" customFormat="1" ht="14.25" customHeight="1" x14ac:dyDescent="0.25"/>
    <row r="944" s="7" customFormat="1" ht="14.25" customHeight="1" x14ac:dyDescent="0.25"/>
    <row r="945" s="7" customFormat="1" ht="14.25" customHeight="1" x14ac:dyDescent="0.25"/>
    <row r="946" s="7" customFormat="1" ht="14.25" customHeight="1" x14ac:dyDescent="0.25"/>
    <row r="947" s="7" customFormat="1" ht="14.25" customHeight="1" x14ac:dyDescent="0.25"/>
    <row r="948" s="7" customFormat="1" ht="14.25" customHeight="1" x14ac:dyDescent="0.25"/>
    <row r="949" s="7" customFormat="1" ht="14.25" customHeight="1" x14ac:dyDescent="0.25"/>
    <row r="950" s="7" customFormat="1" ht="14.25" customHeight="1" x14ac:dyDescent="0.25"/>
    <row r="951" s="7" customFormat="1" ht="14.25" customHeight="1" x14ac:dyDescent="0.25"/>
    <row r="952" s="7" customFormat="1" ht="14.25" customHeight="1" x14ac:dyDescent="0.25"/>
    <row r="953" s="7" customFormat="1" ht="14.25" customHeight="1" x14ac:dyDescent="0.25"/>
    <row r="954" s="7" customFormat="1" ht="14.25" customHeight="1" x14ac:dyDescent="0.25"/>
    <row r="955" s="7" customFormat="1" ht="14.25" customHeight="1" x14ac:dyDescent="0.25"/>
    <row r="956" s="7" customFormat="1" ht="14.25" customHeight="1" x14ac:dyDescent="0.25"/>
    <row r="957" s="7" customFormat="1" ht="14.25" customHeight="1" x14ac:dyDescent="0.25"/>
    <row r="958" s="7" customFormat="1" ht="14.25" customHeight="1" x14ac:dyDescent="0.25"/>
    <row r="959" s="7" customFormat="1" ht="14.25" customHeight="1" x14ac:dyDescent="0.25"/>
    <row r="960" s="7" customFormat="1" ht="14.25" customHeight="1" x14ac:dyDescent="0.25"/>
    <row r="961" s="7" customFormat="1" ht="14.25" customHeight="1" x14ac:dyDescent="0.25"/>
    <row r="962" s="7" customFormat="1" ht="14.25" customHeight="1" x14ac:dyDescent="0.25"/>
    <row r="963" s="7" customFormat="1" ht="14.25" customHeight="1" x14ac:dyDescent="0.25"/>
    <row r="964" s="7" customFormat="1" ht="14.25" customHeight="1" x14ac:dyDescent="0.25"/>
    <row r="965" s="7" customFormat="1" ht="14.25" customHeight="1" x14ac:dyDescent="0.25"/>
    <row r="966" s="7" customFormat="1" ht="14.25" customHeight="1" x14ac:dyDescent="0.25"/>
    <row r="967" s="7" customFormat="1" ht="14.25" customHeight="1" x14ac:dyDescent="0.25"/>
    <row r="968" s="7" customFormat="1" ht="14.25" customHeight="1" x14ac:dyDescent="0.25"/>
    <row r="969" s="7" customFormat="1" ht="14.25" customHeight="1" x14ac:dyDescent="0.25"/>
    <row r="970" s="7" customFormat="1" ht="14.25" customHeight="1" x14ac:dyDescent="0.25"/>
    <row r="971" s="7" customFormat="1" ht="14.25" customHeight="1" x14ac:dyDescent="0.25"/>
    <row r="972" s="7" customFormat="1" ht="14.25" customHeight="1" x14ac:dyDescent="0.25"/>
    <row r="973" s="7" customFormat="1" ht="14.25" customHeight="1" x14ac:dyDescent="0.25"/>
    <row r="974" s="7" customFormat="1" ht="14.25" customHeight="1" x14ac:dyDescent="0.25"/>
    <row r="975" s="7" customFormat="1" ht="14.25" customHeight="1" x14ac:dyDescent="0.25"/>
    <row r="976" s="7" customFormat="1" ht="14.25" customHeight="1" x14ac:dyDescent="0.25"/>
    <row r="977" s="7" customFormat="1" ht="14.25" customHeight="1" x14ac:dyDescent="0.25"/>
    <row r="978" s="7" customFormat="1" ht="14.25" customHeight="1" x14ac:dyDescent="0.25"/>
    <row r="979" s="7" customFormat="1" ht="14.25" customHeight="1" x14ac:dyDescent="0.25"/>
    <row r="980" s="7" customFormat="1" ht="14.25" customHeight="1" x14ac:dyDescent="0.25"/>
    <row r="981" s="7" customFormat="1" ht="14.25" customHeight="1" x14ac:dyDescent="0.25"/>
    <row r="982" s="7" customFormat="1" ht="14.25" customHeight="1" x14ac:dyDescent="0.25"/>
    <row r="983" s="7" customFormat="1" ht="14.25" customHeight="1" x14ac:dyDescent="0.25"/>
    <row r="984" s="7" customFormat="1" ht="14.25" customHeight="1" x14ac:dyDescent="0.25"/>
    <row r="985" s="7" customFormat="1" ht="14.25" customHeight="1" x14ac:dyDescent="0.25"/>
    <row r="986" s="7" customFormat="1" ht="14.25" customHeight="1" x14ac:dyDescent="0.25"/>
    <row r="987" s="7" customFormat="1" ht="14.25" customHeight="1" x14ac:dyDescent="0.25"/>
    <row r="988" s="7" customFormat="1" ht="14.25" customHeight="1" x14ac:dyDescent="0.25"/>
    <row r="989" s="7" customFormat="1" ht="14.25" customHeight="1" x14ac:dyDescent="0.25"/>
    <row r="990" s="7" customFormat="1" ht="14.25" customHeight="1" x14ac:dyDescent="0.25"/>
    <row r="991" s="7" customFormat="1" ht="14.25" customHeight="1" x14ac:dyDescent="0.25"/>
    <row r="992" s="7" customFormat="1" ht="14.25" customHeight="1" x14ac:dyDescent="0.25"/>
    <row r="993" s="7" customFormat="1" ht="14.25" customHeight="1" x14ac:dyDescent="0.25"/>
    <row r="994" s="7" customFormat="1" ht="14.25" customHeight="1" x14ac:dyDescent="0.25"/>
    <row r="995" s="7" customFormat="1" ht="14.25" customHeight="1" x14ac:dyDescent="0.25"/>
    <row r="996" s="7" customFormat="1" ht="14.25" customHeight="1" x14ac:dyDescent="0.25"/>
    <row r="997" s="7" customFormat="1" ht="14.25" customHeight="1" x14ac:dyDescent="0.25"/>
    <row r="998" s="7" customFormat="1" ht="14.25" customHeight="1" x14ac:dyDescent="0.25"/>
    <row r="999" s="7" customFormat="1" ht="14.25" customHeight="1" x14ac:dyDescent="0.25"/>
    <row r="1000" s="7" customFormat="1" ht="14.25" customHeight="1" x14ac:dyDescent="0.25"/>
    <row r="1001" s="7" customFormat="1" ht="14.25" customHeight="1" x14ac:dyDescent="0.25"/>
    <row r="1002" s="7" customFormat="1" ht="14.25" customHeight="1" x14ac:dyDescent="0.25"/>
    <row r="1003" s="7" customFormat="1" ht="14.25" customHeight="1" x14ac:dyDescent="0.25"/>
    <row r="1004" s="7" customFormat="1" ht="14.25" customHeight="1" x14ac:dyDescent="0.25"/>
    <row r="1005" s="7" customFormat="1" ht="14.25" customHeight="1" x14ac:dyDescent="0.25"/>
    <row r="1006" s="7" customFormat="1" ht="14.25" customHeight="1" x14ac:dyDescent="0.25"/>
    <row r="1007" s="7" customFormat="1" ht="14.25" customHeight="1" x14ac:dyDescent="0.25"/>
    <row r="1008" s="7" customFormat="1" ht="14.25" customHeight="1" x14ac:dyDescent="0.25"/>
    <row r="1009" s="7" customFormat="1" ht="14.25" customHeight="1" x14ac:dyDescent="0.25"/>
    <row r="1010" s="7" customFormat="1" ht="14.25" customHeight="1" x14ac:dyDescent="0.25"/>
    <row r="1011" s="7" customFormat="1" ht="14.25" customHeight="1" x14ac:dyDescent="0.25"/>
    <row r="1012" s="7" customFormat="1" ht="14.25" customHeight="1" x14ac:dyDescent="0.25"/>
    <row r="1013" s="7" customFormat="1" ht="14.25" customHeight="1" x14ac:dyDescent="0.25"/>
    <row r="1014" s="7" customFormat="1" ht="14.25" customHeight="1" x14ac:dyDescent="0.25"/>
    <row r="1015" s="7" customFormat="1" ht="14.25" customHeight="1" x14ac:dyDescent="0.25"/>
    <row r="1016" s="7" customFormat="1" ht="14.25" customHeight="1" x14ac:dyDescent="0.25"/>
    <row r="1017" s="7" customFormat="1" ht="14.25" customHeight="1" x14ac:dyDescent="0.25"/>
    <row r="1018" s="7" customFormat="1" ht="14.25" customHeight="1" x14ac:dyDescent="0.25"/>
    <row r="1019" s="7" customFormat="1" ht="14.25" customHeight="1" x14ac:dyDescent="0.25"/>
    <row r="1020" s="7" customFormat="1" ht="14.25" customHeight="1" x14ac:dyDescent="0.25"/>
    <row r="1021" s="7" customFormat="1" ht="14.25" customHeight="1" x14ac:dyDescent="0.25"/>
    <row r="1022" s="7" customFormat="1" ht="14.25" customHeight="1" x14ac:dyDescent="0.25"/>
    <row r="1023" s="7" customFormat="1" ht="14.25" customHeight="1" x14ac:dyDescent="0.25"/>
    <row r="1024" s="7" customFormat="1" ht="14.25" customHeight="1" x14ac:dyDescent="0.25"/>
    <row r="1025" s="7" customFormat="1" ht="14.25" customHeight="1" x14ac:dyDescent="0.25"/>
    <row r="1026" s="7" customFormat="1" ht="14.25" customHeight="1" x14ac:dyDescent="0.25"/>
    <row r="1027" s="7" customFormat="1" ht="14.25" customHeight="1" x14ac:dyDescent="0.25"/>
    <row r="1028" s="7" customFormat="1" ht="14.25" customHeight="1" x14ac:dyDescent="0.25"/>
    <row r="1029" s="7" customFormat="1" ht="14.25" customHeight="1" x14ac:dyDescent="0.25"/>
    <row r="1030" s="7" customFormat="1" ht="14.25" customHeight="1" x14ac:dyDescent="0.25"/>
    <row r="1031" s="7" customFormat="1" ht="14.25" customHeight="1" x14ac:dyDescent="0.25"/>
    <row r="1032" s="7" customFormat="1" ht="14.25" customHeight="1" x14ac:dyDescent="0.25"/>
    <row r="1033" s="7" customFormat="1" ht="14.25" customHeight="1" x14ac:dyDescent="0.25"/>
    <row r="1034" s="7" customFormat="1" ht="14.25" customHeight="1" x14ac:dyDescent="0.25"/>
    <row r="1035" s="7" customFormat="1" ht="14.25" customHeight="1" x14ac:dyDescent="0.25"/>
    <row r="1036" s="7" customFormat="1" ht="14.25" customHeight="1" x14ac:dyDescent="0.25"/>
    <row r="1037" s="7" customFormat="1" ht="14.25" customHeight="1" x14ac:dyDescent="0.25"/>
    <row r="1038" s="7" customFormat="1" ht="14.25" customHeight="1" x14ac:dyDescent="0.25"/>
    <row r="1039" s="7" customFormat="1" ht="14.25" customHeight="1" x14ac:dyDescent="0.25"/>
    <row r="1040" s="7" customFormat="1" ht="14.25" customHeight="1" x14ac:dyDescent="0.25"/>
    <row r="1041" s="7" customFormat="1" ht="14.25" customHeight="1" x14ac:dyDescent="0.25"/>
    <row r="1042" s="7" customFormat="1" ht="14.25" customHeight="1" x14ac:dyDescent="0.25"/>
    <row r="1043" s="7" customFormat="1" ht="14.25" customHeight="1" x14ac:dyDescent="0.25"/>
    <row r="1044" s="7" customFormat="1" ht="14.25" customHeight="1" x14ac:dyDescent="0.25"/>
    <row r="1045" s="7" customFormat="1" ht="14.25" customHeight="1" x14ac:dyDescent="0.25"/>
    <row r="1046" s="7" customFormat="1" ht="14.25" customHeight="1" x14ac:dyDescent="0.25"/>
    <row r="1047" s="7" customFormat="1" ht="14.25" customHeight="1" x14ac:dyDescent="0.25"/>
    <row r="1048" s="7" customFormat="1" ht="14.25" customHeight="1" x14ac:dyDescent="0.25"/>
    <row r="1049" s="7" customFormat="1" ht="14.25" customHeight="1" x14ac:dyDescent="0.25"/>
    <row r="1050" s="7" customFormat="1" ht="14.25" customHeight="1" x14ac:dyDescent="0.25"/>
    <row r="1051" s="7" customFormat="1" ht="14.25" customHeight="1" x14ac:dyDescent="0.25"/>
    <row r="1052" s="7" customFormat="1" ht="14.25" customHeight="1" x14ac:dyDescent="0.25"/>
    <row r="1053" s="7" customFormat="1" ht="14.25" customHeight="1" x14ac:dyDescent="0.25"/>
    <row r="1054" s="7" customFormat="1" ht="14.25" customHeight="1" x14ac:dyDescent="0.25"/>
  </sheetData>
  <sheetProtection algorithmName="SHA-512" hashValue="JlmRpj3kadMeZhun4aXksClDoc/dbcNonHjI31QcZ4XzY6+7cq4iEBzODLyAnd/fj6IWE0XEHRSkHiMk1k3BdQ==" saltValue="BNyOc1VPf6w9SOiO/N2D6A==" spinCount="100000" sheet="1" objects="1" scenarios="1"/>
  <mergeCells count="11">
    <mergeCell ref="A9:M9"/>
    <mergeCell ref="C72:E72"/>
    <mergeCell ref="C82:E82"/>
    <mergeCell ref="C84:E84"/>
    <mergeCell ref="A1:M1"/>
    <mergeCell ref="A2:M2"/>
    <mergeCell ref="A3:M3"/>
    <mergeCell ref="A4:M4"/>
    <mergeCell ref="A5:M5"/>
    <mergeCell ref="A6:M6"/>
    <mergeCell ref="A7:M8"/>
  </mergeCells>
  <hyperlinks>
    <hyperlink ref="B64"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65"/>
  <sheetViews>
    <sheetView showGridLines="0" view="pageBreakPreview" zoomScale="85" zoomScaleNormal="70" zoomScaleSheetLayoutView="85" workbookViewId="0">
      <selection activeCell="A96" sqref="A11:XFD96"/>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19"/>
      <c r="B1" s="220"/>
      <c r="C1" s="220"/>
      <c r="D1" s="220"/>
      <c r="E1" s="220"/>
      <c r="F1" s="220"/>
      <c r="G1" s="220"/>
      <c r="H1" s="220"/>
      <c r="I1" s="220"/>
      <c r="J1" s="220"/>
      <c r="K1" s="220"/>
      <c r="L1" s="220"/>
      <c r="M1" s="221"/>
    </row>
    <row r="2" spans="1:13" ht="18" customHeight="1" x14ac:dyDescent="0.2">
      <c r="A2" s="222" t="s">
        <v>0</v>
      </c>
      <c r="B2" s="223"/>
      <c r="C2" s="223"/>
      <c r="D2" s="223"/>
      <c r="E2" s="223"/>
      <c r="F2" s="223"/>
      <c r="G2" s="223"/>
      <c r="H2" s="223"/>
      <c r="I2" s="223"/>
      <c r="J2" s="223"/>
      <c r="K2" s="223"/>
      <c r="L2" s="223"/>
      <c r="M2" s="224"/>
    </row>
    <row r="3" spans="1:13" ht="18" customHeight="1" x14ac:dyDescent="0.2">
      <c r="A3" s="222" t="s">
        <v>1</v>
      </c>
      <c r="B3" s="223"/>
      <c r="C3" s="223"/>
      <c r="D3" s="223"/>
      <c r="E3" s="223"/>
      <c r="F3" s="223"/>
      <c r="G3" s="223"/>
      <c r="H3" s="223"/>
      <c r="I3" s="223"/>
      <c r="J3" s="223"/>
      <c r="K3" s="223"/>
      <c r="L3" s="223"/>
      <c r="M3" s="224"/>
    </row>
    <row r="4" spans="1:13" ht="18" customHeight="1" x14ac:dyDescent="0.2">
      <c r="A4" s="222" t="s">
        <v>2</v>
      </c>
      <c r="B4" s="223"/>
      <c r="C4" s="223"/>
      <c r="D4" s="223"/>
      <c r="E4" s="223"/>
      <c r="F4" s="223"/>
      <c r="G4" s="223"/>
      <c r="H4" s="223"/>
      <c r="I4" s="223"/>
      <c r="J4" s="223"/>
      <c r="K4" s="223"/>
      <c r="L4" s="223"/>
      <c r="M4" s="224"/>
    </row>
    <row r="5" spans="1:13" ht="18" customHeight="1" x14ac:dyDescent="0.2">
      <c r="A5" s="222">
        <v>2024</v>
      </c>
      <c r="B5" s="223"/>
      <c r="C5" s="223"/>
      <c r="D5" s="223"/>
      <c r="E5" s="223"/>
      <c r="F5" s="223"/>
      <c r="G5" s="223"/>
      <c r="H5" s="223"/>
      <c r="I5" s="223"/>
      <c r="J5" s="223"/>
      <c r="K5" s="223"/>
      <c r="L5" s="223"/>
      <c r="M5" s="224"/>
    </row>
    <row r="6" spans="1:13" ht="14.25" customHeight="1" x14ac:dyDescent="0.2">
      <c r="A6" s="216"/>
      <c r="B6" s="217"/>
      <c r="C6" s="217"/>
      <c r="D6" s="217"/>
      <c r="E6" s="217"/>
      <c r="F6" s="217"/>
      <c r="G6" s="217"/>
      <c r="H6" s="217"/>
      <c r="I6" s="217"/>
      <c r="J6" s="217"/>
      <c r="K6" s="217"/>
      <c r="L6" s="217"/>
      <c r="M6" s="218"/>
    </row>
    <row r="7" spans="1:13" ht="14.25" customHeight="1" x14ac:dyDescent="0.2">
      <c r="A7" s="157" t="s">
        <v>17</v>
      </c>
      <c r="B7" s="225"/>
      <c r="C7" s="225"/>
      <c r="D7" s="225"/>
      <c r="E7" s="225"/>
      <c r="F7" s="225"/>
      <c r="G7" s="225"/>
      <c r="H7" s="225"/>
      <c r="I7" s="225"/>
      <c r="J7" s="225"/>
      <c r="K7" s="225"/>
      <c r="L7" s="225"/>
      <c r="M7" s="226"/>
    </row>
    <row r="8" spans="1:13" ht="14.25" customHeight="1" thickBot="1" x14ac:dyDescent="0.25">
      <c r="A8" s="227"/>
      <c r="B8" s="228"/>
      <c r="C8" s="228"/>
      <c r="D8" s="228"/>
      <c r="E8" s="228"/>
      <c r="F8" s="228"/>
      <c r="G8" s="228"/>
      <c r="H8" s="228"/>
      <c r="I8" s="228"/>
      <c r="J8" s="228"/>
      <c r="K8" s="228"/>
      <c r="L8" s="228"/>
      <c r="M8" s="229"/>
    </row>
    <row r="9" spans="1:13" ht="52.5" customHeight="1" thickBot="1" x14ac:dyDescent="0.25">
      <c r="A9" s="201" t="s">
        <v>423</v>
      </c>
      <c r="B9" s="230"/>
      <c r="C9" s="230"/>
      <c r="D9" s="230"/>
      <c r="E9" s="230"/>
      <c r="F9" s="230"/>
      <c r="G9" s="230"/>
      <c r="H9" s="230"/>
      <c r="I9" s="230"/>
      <c r="J9" s="230"/>
      <c r="K9" s="230"/>
      <c r="L9" s="230"/>
      <c r="M9" s="231"/>
    </row>
    <row r="10" spans="1:13" ht="14.25" customHeight="1" x14ac:dyDescent="0.2">
      <c r="A10" s="68"/>
      <c r="M10" s="99"/>
    </row>
    <row r="11" spans="1:13" ht="14.25" hidden="1" customHeight="1" x14ac:dyDescent="0.2">
      <c r="A11" s="68"/>
      <c r="B11" s="8" t="s">
        <v>43</v>
      </c>
      <c r="C11" s="9" t="s">
        <v>44</v>
      </c>
      <c r="D11" s="8" t="s">
        <v>45</v>
      </c>
      <c r="E11" s="9" t="s">
        <v>46</v>
      </c>
      <c r="F11" s="9" t="s">
        <v>47</v>
      </c>
      <c r="G11" s="9" t="s">
        <v>48</v>
      </c>
      <c r="H11" s="9" t="s">
        <v>515</v>
      </c>
      <c r="I11" s="9" t="s">
        <v>519</v>
      </c>
      <c r="J11" s="9" t="s">
        <v>51</v>
      </c>
      <c r="K11" s="9" t="s">
        <v>516</v>
      </c>
      <c r="M11" s="99"/>
    </row>
    <row r="12" spans="1:13" ht="14.25" hidden="1" customHeight="1" x14ac:dyDescent="0.2">
      <c r="A12" s="68"/>
      <c r="B12" s="139" t="s">
        <v>118</v>
      </c>
      <c r="C12" s="128" t="s">
        <v>119</v>
      </c>
      <c r="D12" s="129" t="s">
        <v>43</v>
      </c>
      <c r="E12" s="130">
        <v>171</v>
      </c>
      <c r="F12" s="131" t="s">
        <v>17</v>
      </c>
      <c r="G12" s="131" t="s">
        <v>120</v>
      </c>
      <c r="H12" s="131" t="s">
        <v>56</v>
      </c>
      <c r="I12" s="132"/>
      <c r="J12" s="134">
        <v>0.16666666666666669</v>
      </c>
      <c r="K12" s="132">
        <v>0</v>
      </c>
      <c r="M12" s="99"/>
    </row>
    <row r="13" spans="1:13" ht="14.25" hidden="1" customHeight="1" x14ac:dyDescent="0.2">
      <c r="A13" s="68"/>
      <c r="B13" s="139" t="s">
        <v>121</v>
      </c>
      <c r="C13" s="128" t="s">
        <v>122</v>
      </c>
      <c r="D13" s="129" t="s">
        <v>43</v>
      </c>
      <c r="E13" s="130">
        <v>172</v>
      </c>
      <c r="F13" s="131" t="s">
        <v>17</v>
      </c>
      <c r="G13" s="131" t="s">
        <v>120</v>
      </c>
      <c r="H13" s="131" t="s">
        <v>56</v>
      </c>
      <c r="I13" s="132"/>
      <c r="J13" s="134">
        <v>0.16666666666666669</v>
      </c>
      <c r="K13" s="132">
        <v>0</v>
      </c>
      <c r="M13" s="99"/>
    </row>
    <row r="14" spans="1:13" ht="14.25" hidden="1" customHeight="1" x14ac:dyDescent="0.2">
      <c r="A14" s="68"/>
      <c r="B14" s="139" t="s">
        <v>123</v>
      </c>
      <c r="C14" s="128" t="s">
        <v>124</v>
      </c>
      <c r="D14" s="129" t="s">
        <v>43</v>
      </c>
      <c r="E14" s="130">
        <v>173</v>
      </c>
      <c r="F14" s="131" t="s">
        <v>17</v>
      </c>
      <c r="G14" s="131" t="s">
        <v>120</v>
      </c>
      <c r="H14" s="131" t="s">
        <v>56</v>
      </c>
      <c r="I14" s="134"/>
      <c r="J14" s="134">
        <v>0.16666666666666669</v>
      </c>
      <c r="K14" s="132">
        <v>0</v>
      </c>
      <c r="M14" s="99"/>
    </row>
    <row r="15" spans="1:13" ht="14.25" hidden="1" customHeight="1" x14ac:dyDescent="0.2">
      <c r="A15" s="68"/>
      <c r="B15" s="139" t="s">
        <v>125</v>
      </c>
      <c r="C15" s="128" t="s">
        <v>126</v>
      </c>
      <c r="D15" s="129" t="s">
        <v>43</v>
      </c>
      <c r="E15" s="130">
        <v>174</v>
      </c>
      <c r="F15" s="131" t="s">
        <v>17</v>
      </c>
      <c r="G15" s="131" t="s">
        <v>120</v>
      </c>
      <c r="H15" s="131" t="s">
        <v>56</v>
      </c>
      <c r="I15" s="134"/>
      <c r="J15" s="134">
        <v>0.16666666666666669</v>
      </c>
      <c r="K15" s="132">
        <v>0</v>
      </c>
      <c r="M15" s="99"/>
    </row>
    <row r="16" spans="1:13" ht="14.25" hidden="1" customHeight="1" x14ac:dyDescent="0.2">
      <c r="A16" s="68"/>
      <c r="B16" s="139" t="s">
        <v>127</v>
      </c>
      <c r="C16" s="128" t="s">
        <v>128</v>
      </c>
      <c r="D16" s="129" t="s">
        <v>43</v>
      </c>
      <c r="E16" s="130">
        <v>175</v>
      </c>
      <c r="F16" s="131" t="s">
        <v>17</v>
      </c>
      <c r="G16" s="131" t="s">
        <v>120</v>
      </c>
      <c r="H16" s="131" t="s">
        <v>56</v>
      </c>
      <c r="I16" s="134"/>
      <c r="J16" s="134">
        <v>0.16666666666666669</v>
      </c>
      <c r="K16" s="132">
        <v>0</v>
      </c>
      <c r="M16" s="99"/>
    </row>
    <row r="17" spans="1:13" ht="14.25" hidden="1" customHeight="1" x14ac:dyDescent="0.2">
      <c r="A17" s="68"/>
      <c r="B17" s="139" t="s">
        <v>129</v>
      </c>
      <c r="C17" s="128" t="s">
        <v>130</v>
      </c>
      <c r="D17" s="129" t="s">
        <v>43</v>
      </c>
      <c r="E17" s="130">
        <v>176</v>
      </c>
      <c r="F17" s="131" t="s">
        <v>17</v>
      </c>
      <c r="G17" s="131" t="s">
        <v>120</v>
      </c>
      <c r="H17" s="131" t="s">
        <v>56</v>
      </c>
      <c r="I17" s="132"/>
      <c r="J17" s="134">
        <v>0.16666666666666669</v>
      </c>
      <c r="K17" s="132">
        <v>0</v>
      </c>
      <c r="M17" s="99"/>
    </row>
    <row r="18" spans="1:13" ht="14.25" hidden="1" customHeight="1" x14ac:dyDescent="0.2">
      <c r="A18" s="68"/>
      <c r="B18" s="139" t="s">
        <v>131</v>
      </c>
      <c r="C18" s="128" t="s">
        <v>132</v>
      </c>
      <c r="D18" s="129" t="s">
        <v>43</v>
      </c>
      <c r="E18" s="130">
        <v>180</v>
      </c>
      <c r="F18" s="131" t="s">
        <v>17</v>
      </c>
      <c r="G18" s="131" t="s">
        <v>120</v>
      </c>
      <c r="H18" s="131" t="s">
        <v>56</v>
      </c>
      <c r="I18" s="132"/>
      <c r="J18" s="134">
        <v>0.16666666666666669</v>
      </c>
      <c r="K18" s="132">
        <v>0</v>
      </c>
      <c r="M18" s="99"/>
    </row>
    <row r="19" spans="1:13" ht="14.25" hidden="1" customHeight="1" x14ac:dyDescent="0.2">
      <c r="A19" s="68"/>
      <c r="B19" s="139" t="s">
        <v>133</v>
      </c>
      <c r="C19" s="128" t="s">
        <v>134</v>
      </c>
      <c r="D19" s="129" t="s">
        <v>43</v>
      </c>
      <c r="E19" s="130">
        <v>181</v>
      </c>
      <c r="F19" s="131" t="s">
        <v>17</v>
      </c>
      <c r="G19" s="131" t="s">
        <v>120</v>
      </c>
      <c r="H19" s="131" t="s">
        <v>56</v>
      </c>
      <c r="I19" s="132"/>
      <c r="J19" s="134">
        <v>0.16666666666666669</v>
      </c>
      <c r="K19" s="132">
        <v>0</v>
      </c>
      <c r="M19" s="99"/>
    </row>
    <row r="20" spans="1:13" ht="14.25" hidden="1" customHeight="1" x14ac:dyDescent="0.2">
      <c r="A20" s="68"/>
      <c r="B20" s="139" t="s">
        <v>135</v>
      </c>
      <c r="C20" s="128" t="s">
        <v>136</v>
      </c>
      <c r="D20" s="129" t="s">
        <v>43</v>
      </c>
      <c r="E20" s="130">
        <v>182</v>
      </c>
      <c r="F20" s="131" t="s">
        <v>17</v>
      </c>
      <c r="G20" s="131" t="s">
        <v>120</v>
      </c>
      <c r="H20" s="131" t="s">
        <v>56</v>
      </c>
      <c r="I20" s="134"/>
      <c r="J20" s="134">
        <v>0.16666666666666669</v>
      </c>
      <c r="K20" s="132">
        <v>0</v>
      </c>
      <c r="M20" s="99"/>
    </row>
    <row r="21" spans="1:13" ht="14.25" hidden="1" customHeight="1" x14ac:dyDescent="0.2">
      <c r="A21" s="68"/>
      <c r="B21" s="139" t="s">
        <v>137</v>
      </c>
      <c r="C21" s="128" t="s">
        <v>138</v>
      </c>
      <c r="D21" s="129" t="s">
        <v>43</v>
      </c>
      <c r="E21" s="130">
        <v>183</v>
      </c>
      <c r="F21" s="131" t="s">
        <v>17</v>
      </c>
      <c r="G21" s="131" t="s">
        <v>120</v>
      </c>
      <c r="H21" s="131" t="s">
        <v>56</v>
      </c>
      <c r="I21" s="134"/>
      <c r="J21" s="134">
        <v>0.16666666666666669</v>
      </c>
      <c r="K21" s="132">
        <v>0</v>
      </c>
      <c r="M21" s="99"/>
    </row>
    <row r="22" spans="1:13" ht="14.25" hidden="1" customHeight="1" x14ac:dyDescent="0.2">
      <c r="A22" s="68"/>
      <c r="B22" s="139" t="s">
        <v>139</v>
      </c>
      <c r="C22" s="128" t="s">
        <v>140</v>
      </c>
      <c r="D22" s="129" t="s">
        <v>43</v>
      </c>
      <c r="E22" s="130">
        <v>184</v>
      </c>
      <c r="F22" s="131" t="s">
        <v>17</v>
      </c>
      <c r="G22" s="131" t="s">
        <v>120</v>
      </c>
      <c r="H22" s="131" t="s">
        <v>56</v>
      </c>
      <c r="I22" s="134"/>
      <c r="J22" s="134">
        <v>0.16666666666666669</v>
      </c>
      <c r="K22" s="132">
        <v>0</v>
      </c>
      <c r="M22" s="99"/>
    </row>
    <row r="23" spans="1:13" ht="14.25" hidden="1" customHeight="1" x14ac:dyDescent="0.2">
      <c r="A23" s="68"/>
      <c r="B23" s="139" t="s">
        <v>141</v>
      </c>
      <c r="C23" s="128" t="s">
        <v>142</v>
      </c>
      <c r="D23" s="129" t="s">
        <v>43</v>
      </c>
      <c r="E23" s="130">
        <v>185</v>
      </c>
      <c r="F23" s="131" t="s">
        <v>17</v>
      </c>
      <c r="G23" s="131" t="s">
        <v>120</v>
      </c>
      <c r="H23" s="131" t="s">
        <v>56</v>
      </c>
      <c r="I23" s="132"/>
      <c r="J23" s="134">
        <v>0.16666666666666669</v>
      </c>
      <c r="K23" s="132">
        <v>0</v>
      </c>
      <c r="M23" s="99"/>
    </row>
    <row r="24" spans="1:13" ht="14.25" hidden="1" customHeight="1" x14ac:dyDescent="0.2">
      <c r="A24" s="68"/>
      <c r="B24" s="139" t="s">
        <v>143</v>
      </c>
      <c r="C24" s="128" t="s">
        <v>144</v>
      </c>
      <c r="D24" s="129" t="s">
        <v>43</v>
      </c>
      <c r="E24" s="130">
        <v>189</v>
      </c>
      <c r="F24" s="131" t="s">
        <v>17</v>
      </c>
      <c r="G24" s="131" t="s">
        <v>120</v>
      </c>
      <c r="H24" s="131" t="s">
        <v>56</v>
      </c>
      <c r="I24" s="132"/>
      <c r="J24" s="134">
        <v>0.16666666666666669</v>
      </c>
      <c r="K24" s="132">
        <v>0</v>
      </c>
      <c r="M24" s="99"/>
    </row>
    <row r="25" spans="1:13" ht="14.25" hidden="1" customHeight="1" x14ac:dyDescent="0.2">
      <c r="A25" s="68"/>
      <c r="B25" s="139" t="s">
        <v>145</v>
      </c>
      <c r="C25" s="128" t="s">
        <v>146</v>
      </c>
      <c r="D25" s="129" t="s">
        <v>595</v>
      </c>
      <c r="E25" s="130">
        <v>190</v>
      </c>
      <c r="F25" s="131" t="s">
        <v>17</v>
      </c>
      <c r="G25" s="131" t="s">
        <v>120</v>
      </c>
      <c r="H25" s="131" t="s">
        <v>56</v>
      </c>
      <c r="I25" s="132"/>
      <c r="J25" s="134">
        <v>0.16666666666666669</v>
      </c>
      <c r="K25" s="132">
        <v>0</v>
      </c>
      <c r="M25" s="99"/>
    </row>
    <row r="26" spans="1:13" ht="14.25" hidden="1" customHeight="1" x14ac:dyDescent="0.2">
      <c r="A26" s="68"/>
      <c r="B26" s="139" t="s">
        <v>147</v>
      </c>
      <c r="C26" s="128" t="s">
        <v>148</v>
      </c>
      <c r="D26" s="129" t="s">
        <v>595</v>
      </c>
      <c r="E26" s="130">
        <v>191</v>
      </c>
      <c r="F26" s="131" t="s">
        <v>17</v>
      </c>
      <c r="G26" s="131" t="s">
        <v>120</v>
      </c>
      <c r="H26" s="131" t="s">
        <v>56</v>
      </c>
      <c r="I26" s="134"/>
      <c r="J26" s="134">
        <v>0.16666666666666669</v>
      </c>
      <c r="K26" s="132">
        <v>0</v>
      </c>
      <c r="M26" s="99"/>
    </row>
    <row r="27" spans="1:13" ht="14.25" hidden="1" customHeight="1" x14ac:dyDescent="0.2">
      <c r="A27" s="68"/>
      <c r="B27" s="139" t="s">
        <v>149</v>
      </c>
      <c r="C27" s="128" t="s">
        <v>150</v>
      </c>
      <c r="D27" s="129" t="s">
        <v>595</v>
      </c>
      <c r="E27" s="130">
        <v>192</v>
      </c>
      <c r="F27" s="131" t="s">
        <v>17</v>
      </c>
      <c r="G27" s="131" t="s">
        <v>120</v>
      </c>
      <c r="H27" s="131" t="s">
        <v>56</v>
      </c>
      <c r="I27" s="134"/>
      <c r="J27" s="134">
        <v>0.16666666666666669</v>
      </c>
      <c r="K27" s="132">
        <v>0</v>
      </c>
      <c r="M27" s="99"/>
    </row>
    <row r="28" spans="1:13" ht="14.25" hidden="1" customHeight="1" x14ac:dyDescent="0.2">
      <c r="A28" s="68"/>
      <c r="B28" s="139" t="s">
        <v>151</v>
      </c>
      <c r="C28" s="128" t="s">
        <v>152</v>
      </c>
      <c r="D28" s="129" t="s">
        <v>595</v>
      </c>
      <c r="E28" s="130">
        <v>193</v>
      </c>
      <c r="F28" s="131" t="s">
        <v>17</v>
      </c>
      <c r="G28" s="131" t="s">
        <v>120</v>
      </c>
      <c r="H28" s="131" t="s">
        <v>56</v>
      </c>
      <c r="I28" s="134"/>
      <c r="J28" s="134">
        <v>0.16666666666666669</v>
      </c>
      <c r="K28" s="132">
        <v>0</v>
      </c>
      <c r="M28" s="99"/>
    </row>
    <row r="29" spans="1:13" ht="14.25" hidden="1" customHeight="1" x14ac:dyDescent="0.2">
      <c r="A29" s="68"/>
      <c r="B29" s="139" t="s">
        <v>153</v>
      </c>
      <c r="C29" s="128" t="s">
        <v>154</v>
      </c>
      <c r="D29" s="129" t="s">
        <v>595</v>
      </c>
      <c r="E29" s="130">
        <v>194</v>
      </c>
      <c r="F29" s="131" t="s">
        <v>17</v>
      </c>
      <c r="G29" s="131" t="s">
        <v>120</v>
      </c>
      <c r="H29" s="131" t="s">
        <v>56</v>
      </c>
      <c r="I29" s="132"/>
      <c r="J29" s="134">
        <v>0.16666666666666669</v>
      </c>
      <c r="K29" s="132">
        <v>0</v>
      </c>
      <c r="M29" s="99"/>
    </row>
    <row r="30" spans="1:13" ht="14.25" hidden="1" customHeight="1" x14ac:dyDescent="0.2">
      <c r="A30" s="68"/>
      <c r="B30" s="139" t="s">
        <v>155</v>
      </c>
      <c r="C30" s="128" t="s">
        <v>156</v>
      </c>
      <c r="D30" s="129" t="s">
        <v>43</v>
      </c>
      <c r="E30" s="130">
        <v>198</v>
      </c>
      <c r="F30" s="131" t="s">
        <v>17</v>
      </c>
      <c r="G30" s="131" t="s">
        <v>120</v>
      </c>
      <c r="H30" s="131" t="s">
        <v>56</v>
      </c>
      <c r="I30" s="132"/>
      <c r="J30" s="134">
        <v>0.16666666666666669</v>
      </c>
      <c r="K30" s="132">
        <v>0</v>
      </c>
      <c r="M30" s="99"/>
    </row>
    <row r="31" spans="1:13" ht="14.25" hidden="1" customHeight="1" x14ac:dyDescent="0.2">
      <c r="A31" s="68"/>
      <c r="B31" s="139" t="s">
        <v>157</v>
      </c>
      <c r="C31" s="128" t="s">
        <v>158</v>
      </c>
      <c r="D31" s="129" t="s">
        <v>43</v>
      </c>
      <c r="E31" s="130">
        <v>199</v>
      </c>
      <c r="F31" s="131" t="s">
        <v>17</v>
      </c>
      <c r="G31" s="131" t="s">
        <v>120</v>
      </c>
      <c r="H31" s="131" t="s">
        <v>56</v>
      </c>
      <c r="I31" s="132"/>
      <c r="J31" s="134">
        <v>0.16666666666666669</v>
      </c>
      <c r="K31" s="132">
        <v>0</v>
      </c>
      <c r="M31" s="99"/>
    </row>
    <row r="32" spans="1:13" ht="15" hidden="1" customHeight="1" x14ac:dyDescent="0.2">
      <c r="A32" s="68"/>
      <c r="B32" s="139" t="s">
        <v>159</v>
      </c>
      <c r="C32" s="128" t="s">
        <v>160</v>
      </c>
      <c r="D32" s="129" t="s">
        <v>43</v>
      </c>
      <c r="E32" s="130">
        <v>200</v>
      </c>
      <c r="F32" s="131" t="s">
        <v>17</v>
      </c>
      <c r="G32" s="131" t="s">
        <v>120</v>
      </c>
      <c r="H32" s="131" t="s">
        <v>56</v>
      </c>
      <c r="I32" s="134"/>
      <c r="J32" s="134">
        <v>0.16666666666666669</v>
      </c>
      <c r="K32" s="132">
        <v>0</v>
      </c>
      <c r="M32" s="99"/>
    </row>
    <row r="33" spans="1:13" ht="15" hidden="1" customHeight="1" x14ac:dyDescent="0.2">
      <c r="A33" s="68"/>
      <c r="B33" s="139" t="s">
        <v>161</v>
      </c>
      <c r="C33" s="128" t="s">
        <v>162</v>
      </c>
      <c r="D33" s="129" t="s">
        <v>43</v>
      </c>
      <c r="E33" s="130">
        <v>201</v>
      </c>
      <c r="F33" s="131" t="s">
        <v>17</v>
      </c>
      <c r="G33" s="131" t="s">
        <v>120</v>
      </c>
      <c r="H33" s="131" t="s">
        <v>56</v>
      </c>
      <c r="I33" s="134"/>
      <c r="J33" s="134">
        <v>0.16666666666666669</v>
      </c>
      <c r="K33" s="132">
        <v>0</v>
      </c>
      <c r="M33" s="99"/>
    </row>
    <row r="34" spans="1:13" ht="14.25" hidden="1" customHeight="1" x14ac:dyDescent="0.2">
      <c r="A34" s="68"/>
      <c r="B34" s="139" t="s">
        <v>163</v>
      </c>
      <c r="C34" s="128" t="s">
        <v>164</v>
      </c>
      <c r="D34" s="129" t="s">
        <v>43</v>
      </c>
      <c r="E34" s="130">
        <v>202</v>
      </c>
      <c r="F34" s="131" t="s">
        <v>17</v>
      </c>
      <c r="G34" s="131" t="s">
        <v>120</v>
      </c>
      <c r="H34" s="131" t="s">
        <v>56</v>
      </c>
      <c r="I34" s="134"/>
      <c r="J34" s="134">
        <v>0.16666666666666669</v>
      </c>
      <c r="K34" s="132">
        <v>0</v>
      </c>
      <c r="M34" s="99"/>
    </row>
    <row r="35" spans="1:13" ht="14.25" hidden="1" customHeight="1" x14ac:dyDescent="0.2">
      <c r="A35" s="68"/>
      <c r="B35" s="139" t="s">
        <v>165</v>
      </c>
      <c r="C35" s="128" t="s">
        <v>166</v>
      </c>
      <c r="D35" s="129" t="s">
        <v>43</v>
      </c>
      <c r="E35" s="130">
        <v>203</v>
      </c>
      <c r="F35" s="131" t="s">
        <v>17</v>
      </c>
      <c r="G35" s="131" t="s">
        <v>120</v>
      </c>
      <c r="H35" s="131" t="s">
        <v>56</v>
      </c>
      <c r="I35" s="132"/>
      <c r="J35" s="134">
        <v>0.16666666666666669</v>
      </c>
      <c r="K35" s="132">
        <v>0</v>
      </c>
      <c r="M35" s="99"/>
    </row>
    <row r="36" spans="1:13" ht="14.25" hidden="1" customHeight="1" x14ac:dyDescent="0.2">
      <c r="A36" s="68"/>
      <c r="B36" s="139" t="s">
        <v>167</v>
      </c>
      <c r="C36" s="128" t="s">
        <v>168</v>
      </c>
      <c r="D36" s="129"/>
      <c r="E36" s="130">
        <v>207</v>
      </c>
      <c r="F36" s="131" t="s">
        <v>17</v>
      </c>
      <c r="G36" s="131" t="s">
        <v>120</v>
      </c>
      <c r="H36" s="131" t="s">
        <v>56</v>
      </c>
      <c r="I36" s="132"/>
      <c r="J36" s="134">
        <v>0.16666666666666669</v>
      </c>
      <c r="K36" s="132">
        <v>0</v>
      </c>
      <c r="M36" s="99"/>
    </row>
    <row r="37" spans="1:13" ht="14.25" hidden="1" customHeight="1" x14ac:dyDescent="0.2">
      <c r="A37" s="68"/>
      <c r="B37" s="139" t="s">
        <v>169</v>
      </c>
      <c r="C37" s="128" t="s">
        <v>170</v>
      </c>
      <c r="D37" s="129"/>
      <c r="E37" s="130">
        <v>208</v>
      </c>
      <c r="F37" s="131" t="s">
        <v>17</v>
      </c>
      <c r="G37" s="131" t="s">
        <v>120</v>
      </c>
      <c r="H37" s="131" t="s">
        <v>56</v>
      </c>
      <c r="I37" s="132"/>
      <c r="J37" s="134">
        <v>0.16666666666666669</v>
      </c>
      <c r="K37" s="132">
        <v>0</v>
      </c>
      <c r="M37" s="99"/>
    </row>
    <row r="38" spans="1:13" ht="14.25" hidden="1" customHeight="1" x14ac:dyDescent="0.2">
      <c r="A38" s="68"/>
      <c r="B38" s="139" t="s">
        <v>171</v>
      </c>
      <c r="C38" s="128" t="s">
        <v>172</v>
      </c>
      <c r="D38" s="129"/>
      <c r="E38" s="130">
        <v>209</v>
      </c>
      <c r="F38" s="131" t="s">
        <v>17</v>
      </c>
      <c r="G38" s="131" t="s">
        <v>120</v>
      </c>
      <c r="H38" s="131" t="s">
        <v>56</v>
      </c>
      <c r="I38" s="134"/>
      <c r="J38" s="134">
        <v>0.16666666666666669</v>
      </c>
      <c r="K38" s="132">
        <v>0</v>
      </c>
      <c r="M38" s="99"/>
    </row>
    <row r="39" spans="1:13" ht="14.25" hidden="1" customHeight="1" x14ac:dyDescent="0.2">
      <c r="A39" s="68"/>
      <c r="B39" s="139" t="s">
        <v>173</v>
      </c>
      <c r="C39" s="128" t="s">
        <v>174</v>
      </c>
      <c r="D39" s="129"/>
      <c r="E39" s="130">
        <v>210</v>
      </c>
      <c r="F39" s="131" t="s">
        <v>17</v>
      </c>
      <c r="G39" s="131" t="s">
        <v>120</v>
      </c>
      <c r="H39" s="131" t="s">
        <v>56</v>
      </c>
      <c r="I39" s="134"/>
      <c r="J39" s="134">
        <v>0.16666666666666669</v>
      </c>
      <c r="K39" s="132">
        <v>0</v>
      </c>
      <c r="M39" s="99"/>
    </row>
    <row r="40" spans="1:13" ht="14.25" hidden="1" customHeight="1" x14ac:dyDescent="0.2">
      <c r="A40" s="68"/>
      <c r="B40" s="139" t="s">
        <v>175</v>
      </c>
      <c r="C40" s="128" t="s">
        <v>176</v>
      </c>
      <c r="D40" s="129"/>
      <c r="E40" s="130">
        <v>211</v>
      </c>
      <c r="F40" s="131" t="s">
        <v>17</v>
      </c>
      <c r="G40" s="131" t="s">
        <v>120</v>
      </c>
      <c r="H40" s="131" t="s">
        <v>56</v>
      </c>
      <c r="I40" s="134"/>
      <c r="J40" s="134">
        <v>0.16666666666666669</v>
      </c>
      <c r="K40" s="132">
        <v>0</v>
      </c>
      <c r="M40" s="99"/>
    </row>
    <row r="41" spans="1:13" ht="14.25" hidden="1" customHeight="1" x14ac:dyDescent="0.2">
      <c r="A41" s="68"/>
      <c r="B41" s="139" t="s">
        <v>177</v>
      </c>
      <c r="C41" s="128" t="s">
        <v>178</v>
      </c>
      <c r="D41" s="129"/>
      <c r="E41" s="130">
        <v>212</v>
      </c>
      <c r="F41" s="131" t="s">
        <v>17</v>
      </c>
      <c r="G41" s="131" t="s">
        <v>120</v>
      </c>
      <c r="H41" s="131" t="s">
        <v>56</v>
      </c>
      <c r="I41" s="132"/>
      <c r="J41" s="134">
        <v>0.16666666666666669</v>
      </c>
      <c r="K41" s="132">
        <v>0</v>
      </c>
      <c r="M41" s="99"/>
    </row>
    <row r="42" spans="1:13" ht="14.25" hidden="1" customHeight="1" x14ac:dyDescent="0.2">
      <c r="A42" s="68"/>
      <c r="B42" s="139" t="s">
        <v>424</v>
      </c>
      <c r="C42" s="128" t="s">
        <v>425</v>
      </c>
      <c r="D42" s="129"/>
      <c r="E42" s="130">
        <v>214</v>
      </c>
      <c r="F42" s="131" t="s">
        <v>17</v>
      </c>
      <c r="G42" s="131" t="s">
        <v>120</v>
      </c>
      <c r="H42" s="131" t="s">
        <v>56</v>
      </c>
      <c r="I42" s="134" t="s">
        <v>260</v>
      </c>
      <c r="J42" s="140">
        <v>0.16666666666666666</v>
      </c>
      <c r="K42" s="132" t="e">
        <v>#VALUE!</v>
      </c>
      <c r="M42" s="99"/>
    </row>
    <row r="43" spans="1:13" ht="14.25" hidden="1" customHeight="1" x14ac:dyDescent="0.2">
      <c r="A43" s="68"/>
      <c r="B43" s="139" t="s">
        <v>426</v>
      </c>
      <c r="C43" s="128" t="s">
        <v>427</v>
      </c>
      <c r="D43" s="129"/>
      <c r="E43" s="130">
        <v>215</v>
      </c>
      <c r="F43" s="131" t="s">
        <v>17</v>
      </c>
      <c r="G43" s="131" t="s">
        <v>120</v>
      </c>
      <c r="H43" s="131" t="s">
        <v>56</v>
      </c>
      <c r="I43" s="134" t="s">
        <v>260</v>
      </c>
      <c r="J43" s="140">
        <v>0.16666666666666666</v>
      </c>
      <c r="K43" s="132" t="e">
        <v>#VALUE!</v>
      </c>
      <c r="M43" s="99"/>
    </row>
    <row r="44" spans="1:13" ht="14.25" hidden="1" customHeight="1" x14ac:dyDescent="0.2">
      <c r="A44" s="68"/>
      <c r="B44" s="139" t="s">
        <v>179</v>
      </c>
      <c r="C44" s="128" t="s">
        <v>180</v>
      </c>
      <c r="D44" s="129" t="s">
        <v>59</v>
      </c>
      <c r="E44" s="130">
        <v>216</v>
      </c>
      <c r="F44" s="131" t="s">
        <v>17</v>
      </c>
      <c r="G44" s="131" t="s">
        <v>120</v>
      </c>
      <c r="H44" s="131" t="s">
        <v>56</v>
      </c>
      <c r="I44" s="132">
        <v>0.5</v>
      </c>
      <c r="J44" s="140">
        <v>0.16666666666666666</v>
      </c>
      <c r="K44" s="132">
        <v>8.3333333333333329E-2</v>
      </c>
      <c r="M44" s="99"/>
    </row>
    <row r="45" spans="1:13" ht="14.25" hidden="1" customHeight="1" x14ac:dyDescent="0.2">
      <c r="A45" s="68"/>
      <c r="B45" s="139" t="s">
        <v>181</v>
      </c>
      <c r="C45" s="128" t="s">
        <v>182</v>
      </c>
      <c r="D45" s="129" t="s">
        <v>59</v>
      </c>
      <c r="E45" s="130">
        <v>217</v>
      </c>
      <c r="F45" s="131" t="s">
        <v>17</v>
      </c>
      <c r="G45" s="131" t="s">
        <v>120</v>
      </c>
      <c r="H45" s="131" t="s">
        <v>56</v>
      </c>
      <c r="I45" s="132">
        <v>0.5</v>
      </c>
      <c r="J45" s="140">
        <v>0.16666666666666666</v>
      </c>
      <c r="K45" s="132">
        <v>8.3333333333333329E-2</v>
      </c>
      <c r="M45" s="99"/>
    </row>
    <row r="46" spans="1:13" ht="14.25" hidden="1" customHeight="1" x14ac:dyDescent="0.2">
      <c r="A46" s="68"/>
      <c r="B46" s="139" t="s">
        <v>428</v>
      </c>
      <c r="C46" s="128" t="s">
        <v>429</v>
      </c>
      <c r="D46" s="129"/>
      <c r="E46" s="130">
        <v>218</v>
      </c>
      <c r="F46" s="131" t="s">
        <v>17</v>
      </c>
      <c r="G46" s="131" t="s">
        <v>120</v>
      </c>
      <c r="H46" s="131" t="s">
        <v>56</v>
      </c>
      <c r="I46" s="134" t="s">
        <v>260</v>
      </c>
      <c r="J46" s="140">
        <v>0.16666666666666666</v>
      </c>
      <c r="K46" s="132" t="e">
        <v>#VALUE!</v>
      </c>
      <c r="M46" s="99"/>
    </row>
    <row r="47" spans="1:13" ht="14.25" hidden="1" customHeight="1" x14ac:dyDescent="0.2">
      <c r="A47" s="68"/>
      <c r="B47" s="133" t="s">
        <v>183</v>
      </c>
      <c r="C47" s="128" t="s">
        <v>184</v>
      </c>
      <c r="D47" s="129"/>
      <c r="E47" s="130">
        <v>230</v>
      </c>
      <c r="F47" s="131" t="s">
        <v>17</v>
      </c>
      <c r="G47" s="131" t="s">
        <v>120</v>
      </c>
      <c r="H47" s="131" t="s">
        <v>56</v>
      </c>
      <c r="I47" s="134" t="s">
        <v>260</v>
      </c>
      <c r="J47" s="140">
        <v>0.16666666666666666</v>
      </c>
      <c r="K47" s="134" t="e">
        <v>#VALUE!</v>
      </c>
      <c r="M47" s="99"/>
    </row>
    <row r="48" spans="1:13" ht="14.25" hidden="1" customHeight="1" x14ac:dyDescent="0.2">
      <c r="A48" s="68"/>
      <c r="B48" s="133" t="s">
        <v>186</v>
      </c>
      <c r="C48" s="128" t="s">
        <v>187</v>
      </c>
      <c r="D48" s="129"/>
      <c r="E48" s="130">
        <v>231</v>
      </c>
      <c r="F48" s="131" t="s">
        <v>17</v>
      </c>
      <c r="G48" s="131" t="s">
        <v>120</v>
      </c>
      <c r="H48" s="131" t="s">
        <v>56</v>
      </c>
      <c r="I48" s="134" t="s">
        <v>260</v>
      </c>
      <c r="J48" s="140">
        <v>0.16666666666666666</v>
      </c>
      <c r="K48" s="134" t="e">
        <v>#VALUE!</v>
      </c>
      <c r="M48" s="99"/>
    </row>
    <row r="49" spans="1:13" ht="14.25" hidden="1" customHeight="1" x14ac:dyDescent="0.2">
      <c r="A49" s="68"/>
      <c r="B49" s="133" t="s">
        <v>188</v>
      </c>
      <c r="C49" s="128" t="s">
        <v>189</v>
      </c>
      <c r="D49" s="129" t="s">
        <v>59</v>
      </c>
      <c r="E49" s="130">
        <v>232</v>
      </c>
      <c r="F49" s="131" t="s">
        <v>17</v>
      </c>
      <c r="G49" s="131" t="s">
        <v>120</v>
      </c>
      <c r="H49" s="131" t="s">
        <v>56</v>
      </c>
      <c r="I49" s="132">
        <v>0.2</v>
      </c>
      <c r="J49" s="140">
        <v>0.16666666666666666</v>
      </c>
      <c r="K49" s="134">
        <v>3.3333333333333333E-2</v>
      </c>
      <c r="M49" s="99"/>
    </row>
    <row r="50" spans="1:13" ht="14.25" hidden="1" customHeight="1" x14ac:dyDescent="0.2">
      <c r="A50" s="68"/>
      <c r="B50" s="133" t="s">
        <v>190</v>
      </c>
      <c r="C50" s="128" t="s">
        <v>191</v>
      </c>
      <c r="D50" s="129" t="s">
        <v>59</v>
      </c>
      <c r="E50" s="130">
        <v>233</v>
      </c>
      <c r="F50" s="131" t="s">
        <v>17</v>
      </c>
      <c r="G50" s="131" t="s">
        <v>120</v>
      </c>
      <c r="H50" s="131" t="s">
        <v>56</v>
      </c>
      <c r="I50" s="132">
        <v>0.2</v>
      </c>
      <c r="J50" s="140">
        <v>0.16666666666666666</v>
      </c>
      <c r="K50" s="134">
        <v>3.3333333333333333E-2</v>
      </c>
      <c r="M50" s="99"/>
    </row>
    <row r="51" spans="1:13" ht="14.25" hidden="1" customHeight="1" x14ac:dyDescent="0.2">
      <c r="A51" s="68"/>
      <c r="B51" s="133" t="s">
        <v>192</v>
      </c>
      <c r="C51" s="128" t="s">
        <v>193</v>
      </c>
      <c r="D51" s="129"/>
      <c r="E51" s="130">
        <v>234</v>
      </c>
      <c r="F51" s="131" t="s">
        <v>17</v>
      </c>
      <c r="G51" s="131" t="s">
        <v>120</v>
      </c>
      <c r="H51" s="131" t="s">
        <v>56</v>
      </c>
      <c r="I51" s="134" t="s">
        <v>260</v>
      </c>
      <c r="J51" s="140">
        <v>0.16666666666666666</v>
      </c>
      <c r="K51" s="134" t="e">
        <v>#VALUE!</v>
      </c>
      <c r="M51" s="99"/>
    </row>
    <row r="52" spans="1:13" ht="14.25" hidden="1" customHeight="1" x14ac:dyDescent="0.2">
      <c r="A52" s="68"/>
      <c r="B52" s="133" t="s">
        <v>194</v>
      </c>
      <c r="C52" s="128" t="s">
        <v>195</v>
      </c>
      <c r="D52" s="129" t="s">
        <v>59</v>
      </c>
      <c r="E52" s="130">
        <v>235</v>
      </c>
      <c r="F52" s="131" t="s">
        <v>17</v>
      </c>
      <c r="G52" s="131" t="s">
        <v>120</v>
      </c>
      <c r="H52" s="131" t="s">
        <v>56</v>
      </c>
      <c r="I52" s="132">
        <v>0.2</v>
      </c>
      <c r="J52" s="140">
        <v>0.16666666666666666</v>
      </c>
      <c r="K52" s="134">
        <v>3.3333333333333333E-2</v>
      </c>
      <c r="M52" s="99"/>
    </row>
    <row r="53" spans="1:13" ht="14.25" hidden="1" customHeight="1" x14ac:dyDescent="0.2">
      <c r="A53" s="68"/>
      <c r="B53" s="133" t="s">
        <v>196</v>
      </c>
      <c r="C53" s="128" t="s">
        <v>197</v>
      </c>
      <c r="D53" s="129" t="s">
        <v>59</v>
      </c>
      <c r="E53" s="130">
        <v>236</v>
      </c>
      <c r="F53" s="131" t="s">
        <v>17</v>
      </c>
      <c r="G53" s="131" t="s">
        <v>120</v>
      </c>
      <c r="H53" s="131" t="s">
        <v>56</v>
      </c>
      <c r="I53" s="132">
        <v>0.2</v>
      </c>
      <c r="J53" s="140">
        <v>0.16666666666666666</v>
      </c>
      <c r="K53" s="134">
        <v>3.3333333333333333E-2</v>
      </c>
      <c r="M53" s="99"/>
    </row>
    <row r="54" spans="1:13" ht="14.25" hidden="1" customHeight="1" x14ac:dyDescent="0.2">
      <c r="A54" s="68"/>
      <c r="B54" s="133" t="s">
        <v>198</v>
      </c>
      <c r="C54" s="128" t="s">
        <v>199</v>
      </c>
      <c r="D54" s="129" t="s">
        <v>59</v>
      </c>
      <c r="E54" s="130">
        <v>237</v>
      </c>
      <c r="F54" s="131" t="s">
        <v>17</v>
      </c>
      <c r="G54" s="131" t="s">
        <v>120</v>
      </c>
      <c r="H54" s="131" t="s">
        <v>56</v>
      </c>
      <c r="I54" s="132">
        <v>0.2</v>
      </c>
      <c r="J54" s="140">
        <v>0.16666666666666666</v>
      </c>
      <c r="K54" s="134">
        <v>3.3333333333333333E-2</v>
      </c>
      <c r="M54" s="99"/>
    </row>
    <row r="55" spans="1:13" ht="14.25" hidden="1" customHeight="1" x14ac:dyDescent="0.2">
      <c r="A55" s="68"/>
      <c r="B55" s="133" t="s">
        <v>200</v>
      </c>
      <c r="C55" s="128" t="s">
        <v>201</v>
      </c>
      <c r="D55" s="129"/>
      <c r="E55" s="130">
        <v>239</v>
      </c>
      <c r="F55" s="131" t="s">
        <v>17</v>
      </c>
      <c r="G55" s="131" t="s">
        <v>120</v>
      </c>
      <c r="H55" s="131" t="s">
        <v>56</v>
      </c>
      <c r="I55" s="134" t="s">
        <v>260</v>
      </c>
      <c r="J55" s="140">
        <v>0.16666666666666666</v>
      </c>
      <c r="K55" s="134" t="e">
        <v>#VALUE!</v>
      </c>
      <c r="M55" s="99"/>
    </row>
    <row r="56" spans="1:13" ht="14.25" hidden="1" customHeight="1" x14ac:dyDescent="0.2">
      <c r="A56" s="68"/>
      <c r="B56" s="133" t="s">
        <v>430</v>
      </c>
      <c r="C56" s="128" t="s">
        <v>431</v>
      </c>
      <c r="D56" s="129"/>
      <c r="E56" s="130">
        <v>240</v>
      </c>
      <c r="F56" s="131" t="s">
        <v>17</v>
      </c>
      <c r="G56" s="131" t="s">
        <v>120</v>
      </c>
      <c r="H56" s="131" t="s">
        <v>56</v>
      </c>
      <c r="I56" s="134" t="s">
        <v>260</v>
      </c>
      <c r="J56" s="140">
        <v>0.16666666666666666</v>
      </c>
      <c r="K56" s="134" t="e">
        <v>#VALUE!</v>
      </c>
      <c r="M56" s="99"/>
    </row>
    <row r="57" spans="1:13" ht="14.25" hidden="1" customHeight="1" x14ac:dyDescent="0.2">
      <c r="A57" s="68"/>
      <c r="B57" s="133" t="s">
        <v>432</v>
      </c>
      <c r="C57" s="128" t="s">
        <v>433</v>
      </c>
      <c r="D57" s="129"/>
      <c r="E57" s="130">
        <v>242</v>
      </c>
      <c r="F57" s="131" t="s">
        <v>17</v>
      </c>
      <c r="G57" s="131" t="s">
        <v>120</v>
      </c>
      <c r="H57" s="131" t="s">
        <v>56</v>
      </c>
      <c r="I57" s="134" t="s">
        <v>260</v>
      </c>
      <c r="J57" s="140">
        <v>0.16666666666666666</v>
      </c>
      <c r="K57" s="134" t="e">
        <v>#VALUE!</v>
      </c>
      <c r="M57" s="99"/>
    </row>
    <row r="58" spans="1:13" ht="14.25" hidden="1" customHeight="1" x14ac:dyDescent="0.2">
      <c r="A58" s="68"/>
      <c r="B58" s="133" t="s">
        <v>434</v>
      </c>
      <c r="C58" s="128" t="s">
        <v>435</v>
      </c>
      <c r="D58" s="129" t="s">
        <v>59</v>
      </c>
      <c r="E58" s="130">
        <v>243</v>
      </c>
      <c r="F58" s="131" t="s">
        <v>17</v>
      </c>
      <c r="G58" s="131" t="s">
        <v>37</v>
      </c>
      <c r="H58" s="131" t="s">
        <v>56</v>
      </c>
      <c r="I58" s="132">
        <v>1</v>
      </c>
      <c r="J58" s="134">
        <v>0.33333333333333331</v>
      </c>
      <c r="K58" s="134">
        <v>0.33333333333333331</v>
      </c>
      <c r="M58" s="99"/>
    </row>
    <row r="59" spans="1:13" ht="14.25" hidden="1" customHeight="1" x14ac:dyDescent="0.2">
      <c r="A59" s="68"/>
      <c r="B59" s="133" t="s">
        <v>436</v>
      </c>
      <c r="C59" s="128" t="s">
        <v>437</v>
      </c>
      <c r="D59" s="129"/>
      <c r="E59" s="130">
        <v>244</v>
      </c>
      <c r="F59" s="131" t="s">
        <v>17</v>
      </c>
      <c r="G59" s="131" t="s">
        <v>37</v>
      </c>
      <c r="H59" s="131" t="s">
        <v>56</v>
      </c>
      <c r="I59" s="134" t="s">
        <v>260</v>
      </c>
      <c r="J59" s="134">
        <v>0.33333333333333331</v>
      </c>
      <c r="K59" s="131" t="e">
        <v>#VALUE!</v>
      </c>
      <c r="M59" s="99"/>
    </row>
    <row r="60" spans="1:13" ht="14.25" hidden="1" customHeight="1" x14ac:dyDescent="0.2">
      <c r="A60" s="68"/>
      <c r="B60" s="133" t="s">
        <v>438</v>
      </c>
      <c r="C60" s="128" t="s">
        <v>439</v>
      </c>
      <c r="D60" s="129"/>
      <c r="E60" s="130">
        <v>245</v>
      </c>
      <c r="F60" s="131" t="s">
        <v>17</v>
      </c>
      <c r="G60" s="131" t="s">
        <v>37</v>
      </c>
      <c r="H60" s="131" t="s">
        <v>56</v>
      </c>
      <c r="I60" s="134" t="s">
        <v>260</v>
      </c>
      <c r="J60" s="134">
        <v>0.33333333333333331</v>
      </c>
      <c r="K60" s="131" t="e">
        <v>#VALUE!</v>
      </c>
      <c r="M60" s="99"/>
    </row>
    <row r="61" spans="1:13" ht="14.25" hidden="1" customHeight="1" x14ac:dyDescent="0.2">
      <c r="A61" s="68"/>
      <c r="B61" s="133" t="s">
        <v>440</v>
      </c>
      <c r="C61" s="142" t="s">
        <v>441</v>
      </c>
      <c r="D61" s="129"/>
      <c r="E61" s="130">
        <v>246</v>
      </c>
      <c r="F61" s="131" t="s">
        <v>17</v>
      </c>
      <c r="G61" s="131" t="s">
        <v>37</v>
      </c>
      <c r="H61" s="131" t="s">
        <v>56</v>
      </c>
      <c r="I61" s="134" t="s">
        <v>260</v>
      </c>
      <c r="J61" s="134">
        <v>0.33333333333333331</v>
      </c>
      <c r="K61" s="131" t="e">
        <v>#VALUE!</v>
      </c>
      <c r="M61" s="99"/>
    </row>
    <row r="62" spans="1:13" ht="14.25" hidden="1" customHeight="1" x14ac:dyDescent="0.2">
      <c r="A62" s="68"/>
      <c r="B62" s="133" t="s">
        <v>442</v>
      </c>
      <c r="C62" s="128" t="s">
        <v>260</v>
      </c>
      <c r="D62" s="129"/>
      <c r="E62" s="130">
        <v>248</v>
      </c>
      <c r="F62" s="131" t="s">
        <v>17</v>
      </c>
      <c r="G62" s="131" t="s">
        <v>37</v>
      </c>
      <c r="H62" s="131" t="s">
        <v>56</v>
      </c>
      <c r="I62" s="134" t="s">
        <v>260</v>
      </c>
      <c r="J62" s="134">
        <v>0.33333333333333331</v>
      </c>
      <c r="K62" s="131" t="e">
        <v>#VALUE!</v>
      </c>
      <c r="M62" s="99"/>
    </row>
    <row r="63" spans="1:13" ht="14.25" hidden="1" customHeight="1" x14ac:dyDescent="0.2">
      <c r="A63" s="68"/>
      <c r="B63" s="133" t="s">
        <v>443</v>
      </c>
      <c r="C63" s="128" t="s">
        <v>202</v>
      </c>
      <c r="D63" s="129"/>
      <c r="E63" s="130">
        <v>249</v>
      </c>
      <c r="F63" s="131" t="s">
        <v>17</v>
      </c>
      <c r="G63" s="131" t="s">
        <v>37</v>
      </c>
      <c r="H63" s="131" t="s">
        <v>56</v>
      </c>
      <c r="I63" s="134" t="s">
        <v>260</v>
      </c>
      <c r="J63" s="134">
        <v>0.33333333333333331</v>
      </c>
      <c r="K63" s="134" t="e">
        <v>#VALUE!</v>
      </c>
      <c r="M63" s="99"/>
    </row>
    <row r="64" spans="1:13" ht="14.25" hidden="1" customHeight="1" x14ac:dyDescent="0.2">
      <c r="A64" s="68"/>
      <c r="B64" s="133" t="s">
        <v>444</v>
      </c>
      <c r="C64" s="128" t="s">
        <v>445</v>
      </c>
      <c r="D64" s="129"/>
      <c r="E64" s="130">
        <v>250</v>
      </c>
      <c r="F64" s="131" t="s">
        <v>17</v>
      </c>
      <c r="G64" s="131" t="s">
        <v>37</v>
      </c>
      <c r="H64" s="131" t="s">
        <v>56</v>
      </c>
      <c r="I64" s="134" t="s">
        <v>260</v>
      </c>
      <c r="J64" s="134">
        <v>0.33333333333333331</v>
      </c>
      <c r="K64" s="134" t="e">
        <v>#VALUE!</v>
      </c>
      <c r="M64" s="99"/>
    </row>
    <row r="65" spans="1:13" ht="14.25" hidden="1" customHeight="1" x14ac:dyDescent="0.2">
      <c r="A65" s="68"/>
      <c r="B65" s="133" t="s">
        <v>446</v>
      </c>
      <c r="C65" s="128" t="s">
        <v>447</v>
      </c>
      <c r="D65" s="129"/>
      <c r="E65" s="130">
        <v>251</v>
      </c>
      <c r="F65" s="131" t="s">
        <v>17</v>
      </c>
      <c r="G65" s="131" t="s">
        <v>37</v>
      </c>
      <c r="H65" s="131" t="s">
        <v>56</v>
      </c>
      <c r="I65" s="134" t="s">
        <v>260</v>
      </c>
      <c r="J65" s="134">
        <v>0.33333333333333331</v>
      </c>
      <c r="K65" s="134" t="e">
        <v>#VALUE!</v>
      </c>
      <c r="M65" s="99"/>
    </row>
    <row r="66" spans="1:13" ht="14.25" hidden="1" customHeight="1" x14ac:dyDescent="0.2">
      <c r="A66" s="68"/>
      <c r="B66" s="133" t="s">
        <v>448</v>
      </c>
      <c r="C66" s="128" t="s">
        <v>449</v>
      </c>
      <c r="D66" s="129" t="s">
        <v>59</v>
      </c>
      <c r="E66" s="130">
        <v>252</v>
      </c>
      <c r="F66" s="131" t="s">
        <v>17</v>
      </c>
      <c r="G66" s="131" t="s">
        <v>37</v>
      </c>
      <c r="H66" s="131" t="s">
        <v>56</v>
      </c>
      <c r="I66" s="132">
        <v>1</v>
      </c>
      <c r="J66" s="134">
        <v>0.33333333333333331</v>
      </c>
      <c r="K66" s="134">
        <v>0.33333333333333331</v>
      </c>
      <c r="M66" s="99"/>
    </row>
    <row r="67" spans="1:13" ht="14.25" hidden="1" customHeight="1" x14ac:dyDescent="0.2">
      <c r="A67" s="68"/>
      <c r="B67" s="133" t="s">
        <v>450</v>
      </c>
      <c r="C67" s="128" t="s">
        <v>203</v>
      </c>
      <c r="D67" s="129"/>
      <c r="E67" s="130">
        <v>253</v>
      </c>
      <c r="F67" s="131" t="s">
        <v>17</v>
      </c>
      <c r="G67" s="131" t="s">
        <v>37</v>
      </c>
      <c r="H67" s="131" t="s">
        <v>56</v>
      </c>
      <c r="I67" s="134" t="s">
        <v>260</v>
      </c>
      <c r="J67" s="134">
        <v>0.33333333333333331</v>
      </c>
      <c r="K67" s="134" t="e">
        <v>#VALUE!</v>
      </c>
      <c r="M67" s="99"/>
    </row>
    <row r="68" spans="1:13" ht="14.25" hidden="1" customHeight="1" x14ac:dyDescent="0.2">
      <c r="A68" s="68"/>
      <c r="B68" s="133" t="s">
        <v>451</v>
      </c>
      <c r="C68" s="128" t="s">
        <v>550</v>
      </c>
      <c r="D68" s="129"/>
      <c r="E68" s="130">
        <v>254</v>
      </c>
      <c r="F68" s="131" t="s">
        <v>17</v>
      </c>
      <c r="G68" s="131" t="s">
        <v>37</v>
      </c>
      <c r="H68" s="131" t="s">
        <v>56</v>
      </c>
      <c r="I68" s="132" t="s">
        <v>260</v>
      </c>
      <c r="J68" s="134">
        <v>0.33333333333333331</v>
      </c>
      <c r="K68" s="134">
        <v>0.16666666666666666</v>
      </c>
      <c r="M68" s="99"/>
    </row>
    <row r="69" spans="1:13" ht="14.25" hidden="1" customHeight="1" x14ac:dyDescent="0.2">
      <c r="A69" s="68"/>
      <c r="B69" s="133" t="s">
        <v>452</v>
      </c>
      <c r="C69" s="128" t="s">
        <v>551</v>
      </c>
      <c r="D69" s="129"/>
      <c r="E69" s="130">
        <v>255</v>
      </c>
      <c r="F69" s="131" t="s">
        <v>17</v>
      </c>
      <c r="G69" s="131" t="s">
        <v>37</v>
      </c>
      <c r="H69" s="131" t="s">
        <v>56</v>
      </c>
      <c r="I69" s="134" t="s">
        <v>260</v>
      </c>
      <c r="J69" s="134">
        <v>0.33333333333333331</v>
      </c>
      <c r="K69" s="134" t="e">
        <v>#VALUE!</v>
      </c>
      <c r="M69" s="99"/>
    </row>
    <row r="70" spans="1:13" ht="14.25" hidden="1" customHeight="1" x14ac:dyDescent="0.2">
      <c r="A70" s="68"/>
      <c r="B70" s="133" t="s">
        <v>453</v>
      </c>
      <c r="C70" s="128" t="s">
        <v>552</v>
      </c>
      <c r="D70" s="129"/>
      <c r="E70" s="130">
        <v>256</v>
      </c>
      <c r="F70" s="131" t="s">
        <v>17</v>
      </c>
      <c r="G70" s="131" t="s">
        <v>37</v>
      </c>
      <c r="H70" s="131" t="s">
        <v>56</v>
      </c>
      <c r="I70" s="134" t="s">
        <v>260</v>
      </c>
      <c r="J70" s="134">
        <v>0.33333333333333331</v>
      </c>
      <c r="K70" s="134" t="e">
        <v>#VALUE!</v>
      </c>
      <c r="M70" s="99"/>
    </row>
    <row r="71" spans="1:13" ht="14.25" hidden="1" customHeight="1" x14ac:dyDescent="0.2">
      <c r="A71" s="68"/>
      <c r="B71" s="133" t="s">
        <v>454</v>
      </c>
      <c r="C71" s="128" t="s">
        <v>553</v>
      </c>
      <c r="D71" s="129"/>
      <c r="E71" s="130">
        <v>257</v>
      </c>
      <c r="F71" s="131" t="s">
        <v>17</v>
      </c>
      <c r="G71" s="131" t="s">
        <v>37</v>
      </c>
      <c r="H71" s="131" t="s">
        <v>56</v>
      </c>
      <c r="I71" s="132" t="s">
        <v>260</v>
      </c>
      <c r="J71" s="134">
        <v>0.33333333333333331</v>
      </c>
      <c r="K71" s="134">
        <v>0.16666666666666666</v>
      </c>
      <c r="M71" s="99"/>
    </row>
    <row r="72" spans="1:13" ht="14.25" hidden="1" customHeight="1" x14ac:dyDescent="0.2">
      <c r="A72" s="68"/>
      <c r="B72" s="133" t="s">
        <v>455</v>
      </c>
      <c r="C72" s="128" t="s">
        <v>554</v>
      </c>
      <c r="D72" s="129"/>
      <c r="E72" s="130">
        <v>258</v>
      </c>
      <c r="F72" s="131" t="s">
        <v>17</v>
      </c>
      <c r="G72" s="131" t="s">
        <v>37</v>
      </c>
      <c r="H72" s="131" t="s">
        <v>56</v>
      </c>
      <c r="I72" s="134" t="s">
        <v>260</v>
      </c>
      <c r="J72" s="134">
        <v>0.33333333333333331</v>
      </c>
      <c r="K72" s="134" t="e">
        <v>#VALUE!</v>
      </c>
      <c r="M72" s="99"/>
    </row>
    <row r="73" spans="1:13" ht="14.25" hidden="1" customHeight="1" x14ac:dyDescent="0.2">
      <c r="A73" s="68"/>
      <c r="B73" s="133" t="s">
        <v>456</v>
      </c>
      <c r="C73" s="128" t="s">
        <v>555</v>
      </c>
      <c r="D73" s="129"/>
      <c r="E73" s="130">
        <v>259</v>
      </c>
      <c r="F73" s="131" t="s">
        <v>17</v>
      </c>
      <c r="G73" s="131" t="s">
        <v>37</v>
      </c>
      <c r="H73" s="131" t="s">
        <v>56</v>
      </c>
      <c r="I73" s="134" t="s">
        <v>260</v>
      </c>
      <c r="J73" s="134">
        <v>0.33333333333333331</v>
      </c>
      <c r="K73" s="134" t="e">
        <v>#VALUE!</v>
      </c>
      <c r="M73" s="99"/>
    </row>
    <row r="74" spans="1:13" ht="14.25" hidden="1" customHeight="1" x14ac:dyDescent="0.2">
      <c r="A74" s="68"/>
      <c r="B74" s="133" t="s">
        <v>457</v>
      </c>
      <c r="C74" s="128" t="s">
        <v>556</v>
      </c>
      <c r="D74" s="129"/>
      <c r="E74" s="130">
        <v>260</v>
      </c>
      <c r="F74" s="131" t="s">
        <v>17</v>
      </c>
      <c r="G74" s="131" t="s">
        <v>37</v>
      </c>
      <c r="H74" s="131" t="s">
        <v>56</v>
      </c>
      <c r="I74" s="134" t="s">
        <v>260</v>
      </c>
      <c r="J74" s="134">
        <v>0.33333333333333331</v>
      </c>
      <c r="K74" s="134" t="e">
        <v>#VALUE!</v>
      </c>
      <c r="M74" s="99"/>
    </row>
    <row r="75" spans="1:13" ht="14.25" hidden="1" customHeight="1" x14ac:dyDescent="0.2">
      <c r="A75" s="68"/>
      <c r="B75" s="133" t="s">
        <v>458</v>
      </c>
      <c r="C75" s="128" t="s">
        <v>557</v>
      </c>
      <c r="D75" s="129"/>
      <c r="E75" s="130">
        <v>261</v>
      </c>
      <c r="F75" s="131" t="s">
        <v>17</v>
      </c>
      <c r="G75" s="131" t="s">
        <v>37</v>
      </c>
      <c r="H75" s="131" t="s">
        <v>56</v>
      </c>
      <c r="I75" s="134" t="s">
        <v>260</v>
      </c>
      <c r="J75" s="134">
        <v>0.33333333333333331</v>
      </c>
      <c r="K75" s="134" t="e">
        <v>#VALUE!</v>
      </c>
      <c r="M75" s="99"/>
    </row>
    <row r="76" spans="1:13" ht="14.25" hidden="1" customHeight="1" x14ac:dyDescent="0.2">
      <c r="A76" s="68"/>
      <c r="B76" s="133" t="s">
        <v>459</v>
      </c>
      <c r="C76" s="128" t="s">
        <v>558</v>
      </c>
      <c r="D76" s="129"/>
      <c r="E76" s="130">
        <v>262</v>
      </c>
      <c r="F76" s="131" t="s">
        <v>17</v>
      </c>
      <c r="G76" s="131" t="s">
        <v>37</v>
      </c>
      <c r="H76" s="131" t="s">
        <v>56</v>
      </c>
      <c r="I76" s="134" t="s">
        <v>260</v>
      </c>
      <c r="J76" s="134">
        <v>0.33333333333333331</v>
      </c>
      <c r="K76" s="134" t="e">
        <v>#VALUE!</v>
      </c>
      <c r="M76" s="99"/>
    </row>
    <row r="77" spans="1:13" ht="14.25" hidden="1" customHeight="1" x14ac:dyDescent="0.2">
      <c r="A77" s="68"/>
      <c r="B77" s="139" t="s">
        <v>204</v>
      </c>
      <c r="C77" s="128" t="s">
        <v>205</v>
      </c>
      <c r="D77" s="129"/>
      <c r="E77" s="130">
        <v>264</v>
      </c>
      <c r="F77" s="131" t="s">
        <v>17</v>
      </c>
      <c r="G77" s="131" t="s">
        <v>37</v>
      </c>
      <c r="H77" s="131" t="s">
        <v>56</v>
      </c>
      <c r="I77" s="134" t="s">
        <v>260</v>
      </c>
      <c r="J77" s="134">
        <v>0.33333333333333331</v>
      </c>
      <c r="K77" s="134" t="e">
        <v>#VALUE!</v>
      </c>
      <c r="M77" s="99"/>
    </row>
    <row r="78" spans="1:13" ht="14.25" hidden="1" customHeight="1" x14ac:dyDescent="0.2">
      <c r="A78" s="68"/>
      <c r="B78" s="139" t="s">
        <v>206</v>
      </c>
      <c r="C78" s="128" t="s">
        <v>207</v>
      </c>
      <c r="D78" s="129"/>
      <c r="E78" s="130">
        <v>315</v>
      </c>
      <c r="F78" s="131" t="s">
        <v>17</v>
      </c>
      <c r="G78" s="131" t="s">
        <v>208</v>
      </c>
      <c r="H78" s="131" t="s">
        <v>56</v>
      </c>
      <c r="I78" s="134" t="s">
        <v>260</v>
      </c>
      <c r="J78" s="134">
        <v>0.33333333333333331</v>
      </c>
      <c r="K78" s="134" t="e">
        <v>#VALUE!</v>
      </c>
      <c r="M78" s="99"/>
    </row>
    <row r="79" spans="1:13" ht="14.25" hidden="1" customHeight="1" x14ac:dyDescent="0.2">
      <c r="A79" s="68"/>
      <c r="B79" s="139" t="s">
        <v>209</v>
      </c>
      <c r="C79" s="128" t="s">
        <v>210</v>
      </c>
      <c r="D79" s="129" t="s">
        <v>185</v>
      </c>
      <c r="E79" s="130">
        <v>325</v>
      </c>
      <c r="F79" s="131" t="s">
        <v>17</v>
      </c>
      <c r="G79" s="131" t="s">
        <v>208</v>
      </c>
      <c r="H79" s="131" t="s">
        <v>56</v>
      </c>
      <c r="I79" s="132">
        <v>1</v>
      </c>
      <c r="J79" s="134">
        <v>0.33333333333333331</v>
      </c>
      <c r="K79" s="134">
        <v>0.33333333333333331</v>
      </c>
      <c r="M79" s="99"/>
    </row>
    <row r="80" spans="1:13" ht="14.25" hidden="1" customHeight="1" x14ac:dyDescent="0.2">
      <c r="A80" s="68"/>
      <c r="B80" s="139" t="s">
        <v>460</v>
      </c>
      <c r="C80" s="128" t="s">
        <v>461</v>
      </c>
      <c r="D80" s="129"/>
      <c r="E80" s="130">
        <v>326</v>
      </c>
      <c r="F80" s="131" t="s">
        <v>17</v>
      </c>
      <c r="G80" s="131" t="s">
        <v>208</v>
      </c>
      <c r="H80" s="131" t="s">
        <v>56</v>
      </c>
      <c r="I80" s="134" t="s">
        <v>260</v>
      </c>
      <c r="J80" s="134">
        <v>0.33333333333333331</v>
      </c>
      <c r="K80" s="134" t="e">
        <v>#VALUE!</v>
      </c>
      <c r="M80" s="99"/>
    </row>
    <row r="81" spans="1:13" ht="14.25" hidden="1" customHeight="1" x14ac:dyDescent="0.2">
      <c r="A81" s="68"/>
      <c r="B81" s="139" t="s">
        <v>211</v>
      </c>
      <c r="C81" s="128" t="s">
        <v>212</v>
      </c>
      <c r="D81" s="129"/>
      <c r="E81" s="130">
        <v>327</v>
      </c>
      <c r="F81" s="131" t="s">
        <v>17</v>
      </c>
      <c r="G81" s="131" t="s">
        <v>208</v>
      </c>
      <c r="H81" s="131" t="s">
        <v>56</v>
      </c>
      <c r="I81" s="134" t="s">
        <v>260</v>
      </c>
      <c r="J81" s="134">
        <v>0.33333333333333331</v>
      </c>
      <c r="K81" s="134" t="e">
        <v>#VALUE!</v>
      </c>
      <c r="M81" s="99"/>
    </row>
    <row r="82" spans="1:13" ht="14.25" hidden="1" customHeight="1" x14ac:dyDescent="0.2">
      <c r="A82" s="68"/>
      <c r="B82" s="139" t="s">
        <v>462</v>
      </c>
      <c r="C82" s="128" t="s">
        <v>463</v>
      </c>
      <c r="D82" s="129"/>
      <c r="E82" s="130">
        <v>328</v>
      </c>
      <c r="F82" s="131" t="s">
        <v>17</v>
      </c>
      <c r="G82" s="131" t="s">
        <v>208</v>
      </c>
      <c r="H82" s="131" t="s">
        <v>56</v>
      </c>
      <c r="I82" s="134" t="s">
        <v>260</v>
      </c>
      <c r="J82" s="134">
        <v>0.33333333333333331</v>
      </c>
      <c r="K82" s="134" t="e">
        <v>#VALUE!</v>
      </c>
      <c r="M82" s="99"/>
    </row>
    <row r="83" spans="1:13" ht="14.25" hidden="1" customHeight="1" x14ac:dyDescent="0.2">
      <c r="A83" s="68"/>
      <c r="B83" s="139" t="s">
        <v>464</v>
      </c>
      <c r="C83" s="128" t="s">
        <v>465</v>
      </c>
      <c r="D83" s="129"/>
      <c r="E83" s="130">
        <v>330</v>
      </c>
      <c r="F83" s="131" t="s">
        <v>17</v>
      </c>
      <c r="G83" s="131" t="s">
        <v>208</v>
      </c>
      <c r="H83" s="131" t="s">
        <v>56</v>
      </c>
      <c r="I83" s="134" t="s">
        <v>260</v>
      </c>
      <c r="J83" s="134">
        <v>0.33333333333333331</v>
      </c>
      <c r="K83" s="134" t="e">
        <v>#VALUE!</v>
      </c>
      <c r="M83" s="99"/>
    </row>
    <row r="84" spans="1:13" ht="14.25" hidden="1" customHeight="1" x14ac:dyDescent="0.2">
      <c r="A84" s="68"/>
      <c r="B84" s="139" t="s">
        <v>466</v>
      </c>
      <c r="C84" s="128" t="s">
        <v>467</v>
      </c>
      <c r="D84" s="129"/>
      <c r="E84" s="130">
        <v>332</v>
      </c>
      <c r="F84" s="131" t="s">
        <v>17</v>
      </c>
      <c r="G84" s="131" t="s">
        <v>208</v>
      </c>
      <c r="H84" s="131" t="s">
        <v>56</v>
      </c>
      <c r="I84" s="134" t="s">
        <v>260</v>
      </c>
      <c r="J84" s="134">
        <v>0.33333333333333331</v>
      </c>
      <c r="K84" s="134" t="e">
        <v>#VALUE!</v>
      </c>
      <c r="M84" s="99"/>
    </row>
    <row r="85" spans="1:13" ht="14.25" hidden="1" customHeight="1" x14ac:dyDescent="0.2">
      <c r="A85" s="68"/>
      <c r="B85" s="139" t="s">
        <v>468</v>
      </c>
      <c r="C85" s="128" t="s">
        <v>469</v>
      </c>
      <c r="D85" s="129"/>
      <c r="E85" s="130">
        <v>333</v>
      </c>
      <c r="F85" s="131" t="s">
        <v>17</v>
      </c>
      <c r="G85" s="131" t="s">
        <v>208</v>
      </c>
      <c r="H85" s="131" t="s">
        <v>56</v>
      </c>
      <c r="I85" s="134" t="s">
        <v>260</v>
      </c>
      <c r="J85" s="134">
        <v>0.33333333333333331</v>
      </c>
      <c r="K85" s="134" t="e">
        <v>#VALUE!</v>
      </c>
      <c r="M85" s="99"/>
    </row>
    <row r="86" spans="1:13" ht="14.25" hidden="1" customHeight="1" x14ac:dyDescent="0.2">
      <c r="A86" s="68"/>
      <c r="B86" s="139" t="s">
        <v>213</v>
      </c>
      <c r="C86" s="128" t="s">
        <v>214</v>
      </c>
      <c r="D86" s="129" t="s">
        <v>59</v>
      </c>
      <c r="E86" s="130">
        <v>334</v>
      </c>
      <c r="F86" s="131" t="s">
        <v>17</v>
      </c>
      <c r="G86" s="131" t="s">
        <v>208</v>
      </c>
      <c r="H86" s="131" t="s">
        <v>56</v>
      </c>
      <c r="I86" s="132">
        <v>0.5</v>
      </c>
      <c r="J86" s="134">
        <v>0.33333333333333331</v>
      </c>
      <c r="K86" s="134">
        <v>0.16666666666666666</v>
      </c>
      <c r="M86" s="99"/>
    </row>
    <row r="87" spans="1:13" ht="14.25" hidden="1" customHeight="1" x14ac:dyDescent="0.2">
      <c r="A87" s="68"/>
      <c r="B87" s="139" t="s">
        <v>470</v>
      </c>
      <c r="C87" s="128" t="s">
        <v>471</v>
      </c>
      <c r="D87" s="129"/>
      <c r="E87" s="130">
        <v>337</v>
      </c>
      <c r="F87" s="131" t="s">
        <v>17</v>
      </c>
      <c r="G87" s="131" t="s">
        <v>208</v>
      </c>
      <c r="H87" s="131" t="s">
        <v>56</v>
      </c>
      <c r="I87" s="134" t="s">
        <v>260</v>
      </c>
      <c r="J87" s="134">
        <v>0.33333333333333331</v>
      </c>
      <c r="K87" s="134" t="e">
        <v>#VALUE!</v>
      </c>
      <c r="M87" s="99"/>
    </row>
    <row r="88" spans="1:13" ht="14.25" hidden="1" customHeight="1" x14ac:dyDescent="0.2">
      <c r="A88" s="68"/>
      <c r="B88" s="139" t="s">
        <v>472</v>
      </c>
      <c r="C88" s="128" t="s">
        <v>473</v>
      </c>
      <c r="D88" s="129"/>
      <c r="E88" s="130">
        <v>340</v>
      </c>
      <c r="F88" s="131" t="s">
        <v>17</v>
      </c>
      <c r="G88" s="131" t="s">
        <v>208</v>
      </c>
      <c r="H88" s="131" t="s">
        <v>56</v>
      </c>
      <c r="I88" s="134" t="s">
        <v>260</v>
      </c>
      <c r="J88" s="134">
        <v>0.33333333333333331</v>
      </c>
      <c r="K88" s="134" t="e">
        <v>#VALUE!</v>
      </c>
      <c r="M88" s="99"/>
    </row>
    <row r="89" spans="1:13" ht="14.25" hidden="1" customHeight="1" x14ac:dyDescent="0.2">
      <c r="A89" s="68"/>
      <c r="B89" s="139" t="s">
        <v>474</v>
      </c>
      <c r="C89" s="128" t="s">
        <v>475</v>
      </c>
      <c r="D89" s="129"/>
      <c r="E89" s="130">
        <v>343</v>
      </c>
      <c r="F89" s="131" t="s">
        <v>17</v>
      </c>
      <c r="G89" s="131" t="s">
        <v>208</v>
      </c>
      <c r="H89" s="131" t="s">
        <v>56</v>
      </c>
      <c r="I89" s="134" t="s">
        <v>260</v>
      </c>
      <c r="J89" s="134">
        <v>0.33333333333333331</v>
      </c>
      <c r="K89" s="134" t="e">
        <v>#VALUE!</v>
      </c>
      <c r="M89" s="99"/>
    </row>
    <row r="90" spans="1:13" ht="14.25" hidden="1" customHeight="1" x14ac:dyDescent="0.2">
      <c r="A90" s="68"/>
      <c r="B90" s="139" t="s">
        <v>559</v>
      </c>
      <c r="C90" s="143" t="s">
        <v>547</v>
      </c>
      <c r="D90" s="129"/>
      <c r="E90" s="130">
        <v>351</v>
      </c>
      <c r="F90" s="131" t="s">
        <v>17</v>
      </c>
      <c r="G90" s="131" t="s">
        <v>208</v>
      </c>
      <c r="H90" s="131" t="s">
        <v>56</v>
      </c>
      <c r="I90" s="134" t="s">
        <v>260</v>
      </c>
      <c r="J90" s="134">
        <v>0.33333333333333331</v>
      </c>
      <c r="K90" s="134" t="e">
        <v>#VALUE!</v>
      </c>
      <c r="M90" s="99"/>
    </row>
    <row r="91" spans="1:13" ht="14.25" hidden="1" customHeight="1" x14ac:dyDescent="0.2">
      <c r="A91" s="68"/>
      <c r="B91" s="139" t="s">
        <v>560</v>
      </c>
      <c r="C91" s="143" t="s">
        <v>548</v>
      </c>
      <c r="D91" s="129"/>
      <c r="E91" s="130">
        <v>352</v>
      </c>
      <c r="F91" s="131" t="s">
        <v>17</v>
      </c>
      <c r="G91" s="131" t="s">
        <v>208</v>
      </c>
      <c r="H91" s="131" t="s">
        <v>56</v>
      </c>
      <c r="I91" s="134" t="s">
        <v>260</v>
      </c>
      <c r="J91" s="134">
        <v>0.33333333333333331</v>
      </c>
      <c r="K91" s="134" t="e">
        <v>#VALUE!</v>
      </c>
      <c r="M91" s="99"/>
    </row>
    <row r="92" spans="1:13" ht="14.25" hidden="1" customHeight="1" x14ac:dyDescent="0.2">
      <c r="A92" s="68"/>
      <c r="B92" s="139" t="s">
        <v>561</v>
      </c>
      <c r="C92" s="143" t="s">
        <v>543</v>
      </c>
      <c r="D92" s="129"/>
      <c r="E92" s="130">
        <v>353</v>
      </c>
      <c r="F92" s="131" t="s">
        <v>17</v>
      </c>
      <c r="G92" s="131" t="s">
        <v>208</v>
      </c>
      <c r="H92" s="131" t="s">
        <v>56</v>
      </c>
      <c r="I92" s="134" t="s">
        <v>260</v>
      </c>
      <c r="J92" s="134">
        <v>0.33333333333333331</v>
      </c>
      <c r="K92" s="134" t="e">
        <v>#VALUE!</v>
      </c>
      <c r="M92" s="99"/>
    </row>
    <row r="93" spans="1:13" ht="14.25" hidden="1" customHeight="1" x14ac:dyDescent="0.2">
      <c r="A93" s="68"/>
      <c r="B93" s="139" t="s">
        <v>562</v>
      </c>
      <c r="C93" s="143" t="s">
        <v>544</v>
      </c>
      <c r="D93" s="129"/>
      <c r="E93" s="130">
        <v>354</v>
      </c>
      <c r="F93" s="131" t="s">
        <v>17</v>
      </c>
      <c r="G93" s="131" t="s">
        <v>208</v>
      </c>
      <c r="H93" s="131" t="s">
        <v>56</v>
      </c>
      <c r="I93" s="134" t="s">
        <v>260</v>
      </c>
      <c r="J93" s="134">
        <v>0.33333333333333331</v>
      </c>
      <c r="K93" s="134" t="e">
        <v>#VALUE!</v>
      </c>
      <c r="M93" s="99"/>
    </row>
    <row r="94" spans="1:13" ht="14.25" hidden="1" customHeight="1" x14ac:dyDescent="0.2">
      <c r="A94" s="68"/>
      <c r="B94" s="139" t="s">
        <v>563</v>
      </c>
      <c r="C94" s="143" t="s">
        <v>545</v>
      </c>
      <c r="D94" s="129"/>
      <c r="E94" s="130">
        <v>355</v>
      </c>
      <c r="F94" s="131" t="s">
        <v>17</v>
      </c>
      <c r="G94" s="131" t="s">
        <v>208</v>
      </c>
      <c r="H94" s="131" t="s">
        <v>56</v>
      </c>
      <c r="I94" s="134" t="s">
        <v>260</v>
      </c>
      <c r="J94" s="134">
        <v>0.33333333333333331</v>
      </c>
      <c r="K94" s="134" t="e">
        <v>#VALUE!</v>
      </c>
      <c r="M94" s="99"/>
    </row>
    <row r="95" spans="1:13" ht="14.25" hidden="1" customHeight="1" x14ac:dyDescent="0.2">
      <c r="A95" s="68"/>
      <c r="B95" s="139" t="s">
        <v>564</v>
      </c>
      <c r="C95" s="143" t="s">
        <v>546</v>
      </c>
      <c r="D95" s="129" t="s">
        <v>185</v>
      </c>
      <c r="E95" s="130">
        <v>356</v>
      </c>
      <c r="F95" s="131" t="s">
        <v>17</v>
      </c>
      <c r="G95" s="131" t="s">
        <v>208</v>
      </c>
      <c r="H95" s="131" t="s">
        <v>56</v>
      </c>
      <c r="I95" s="132">
        <v>0</v>
      </c>
      <c r="J95" s="134">
        <v>0.33333333333333331</v>
      </c>
      <c r="K95" s="134">
        <v>0</v>
      </c>
      <c r="M95" s="99"/>
    </row>
    <row r="96" spans="1:13" ht="14.25" hidden="1" customHeight="1" x14ac:dyDescent="0.2">
      <c r="A96" s="68"/>
      <c r="B96" s="144">
        <v>28</v>
      </c>
      <c r="C96" s="145" t="str">
        <f>C66</f>
        <v>No es necesario porque el indicador de resultado no tiene articulación con otro organismo.</v>
      </c>
      <c r="D96" s="122" t="str">
        <f>D66</f>
        <v>x</v>
      </c>
      <c r="E96" s="146">
        <f t="shared" ref="E96:H96" si="0">E66</f>
        <v>252</v>
      </c>
      <c r="F96" s="122" t="str">
        <f t="shared" si="0"/>
        <v>Metodología estadística</v>
      </c>
      <c r="G96" s="122" t="str">
        <f t="shared" si="0"/>
        <v>Indicadores</v>
      </c>
      <c r="H96" s="122" t="str">
        <f t="shared" si="0"/>
        <v>Si</v>
      </c>
      <c r="I96" s="147">
        <v>1</v>
      </c>
      <c r="J96" s="121">
        <v>0.33333333333333331</v>
      </c>
      <c r="K96" s="121">
        <f>J96*I96</f>
        <v>0.33333333333333331</v>
      </c>
      <c r="M96" s="99"/>
    </row>
    <row r="97" spans="1:13" ht="14.25" customHeight="1" x14ac:dyDescent="0.2">
      <c r="A97" s="68"/>
      <c r="B97" s="6" t="s">
        <v>499</v>
      </c>
      <c r="D97" s="70"/>
      <c r="E97" s="13"/>
      <c r="J97" s="14"/>
      <c r="K97" s="14"/>
      <c r="M97" s="99"/>
    </row>
    <row r="98" spans="1:13" ht="14.25" customHeight="1" thickBot="1" x14ac:dyDescent="0.25">
      <c r="A98" s="68"/>
      <c r="B98" s="11"/>
      <c r="C98" s="11"/>
      <c r="D98" s="70"/>
      <c r="E98" s="13"/>
      <c r="J98" s="14"/>
      <c r="K98" s="14"/>
      <c r="M98" s="99"/>
    </row>
    <row r="99" spans="1:13" ht="45.75" customHeight="1" thickBot="1" x14ac:dyDescent="0.25">
      <c r="A99" s="68"/>
      <c r="C99" s="15" t="s">
        <v>215</v>
      </c>
      <c r="D99" s="16" t="s">
        <v>513</v>
      </c>
      <c r="E99" s="16" t="s">
        <v>69</v>
      </c>
      <c r="F99" s="18" t="s">
        <v>514</v>
      </c>
      <c r="M99" s="99"/>
    </row>
    <row r="100" spans="1:13" ht="26.25" customHeight="1" x14ac:dyDescent="0.2">
      <c r="A100" s="68"/>
      <c r="C100" s="28" t="s">
        <v>216</v>
      </c>
      <c r="D100" s="102">
        <f>I12+I18+I24+I30+I36</f>
        <v>0</v>
      </c>
      <c r="E100" s="102">
        <f t="shared" ref="E100:E105" si="1">1/6</f>
        <v>0.16666666666666666</v>
      </c>
      <c r="F100" s="103">
        <f t="shared" ref="F100:F105" si="2">E100*D100</f>
        <v>0</v>
      </c>
      <c r="M100" s="99"/>
    </row>
    <row r="101" spans="1:13" ht="26.25" customHeight="1" x14ac:dyDescent="0.2">
      <c r="A101" s="68"/>
      <c r="C101" s="28" t="s">
        <v>217</v>
      </c>
      <c r="D101" s="102">
        <f>I13+I19+I25+I31+I37</f>
        <v>0</v>
      </c>
      <c r="E101" s="102">
        <f t="shared" si="1"/>
        <v>0.16666666666666666</v>
      </c>
      <c r="F101" s="103">
        <f t="shared" si="2"/>
        <v>0</v>
      </c>
      <c r="M101" s="99"/>
    </row>
    <row r="102" spans="1:13" ht="31.5" x14ac:dyDescent="0.2">
      <c r="A102" s="68"/>
      <c r="C102" s="28" t="s">
        <v>218</v>
      </c>
      <c r="D102" s="102">
        <f>I14+I15+I16+I20+I21+I22+I26+I27+I28+I32+I33+I34+I38+I39+I40</f>
        <v>0</v>
      </c>
      <c r="E102" s="102">
        <f t="shared" si="1"/>
        <v>0.16666666666666666</v>
      </c>
      <c r="F102" s="103">
        <f t="shared" si="2"/>
        <v>0</v>
      </c>
      <c r="M102" s="99"/>
    </row>
    <row r="103" spans="1:13" ht="26.25" customHeight="1" x14ac:dyDescent="0.2">
      <c r="A103" s="68"/>
      <c r="C103" s="28" t="s">
        <v>219</v>
      </c>
      <c r="D103" s="102">
        <f>I17+I23+I29+I35+I41</f>
        <v>0</v>
      </c>
      <c r="E103" s="102">
        <f t="shared" si="1"/>
        <v>0.16666666666666666</v>
      </c>
      <c r="F103" s="103">
        <f t="shared" si="2"/>
        <v>0</v>
      </c>
      <c r="M103" s="99"/>
    </row>
    <row r="104" spans="1:13" ht="26.25" customHeight="1" x14ac:dyDescent="0.2">
      <c r="A104" s="68"/>
      <c r="C104" s="28" t="s">
        <v>220</v>
      </c>
      <c r="D104" s="102">
        <f>SUM(I42:I46)</f>
        <v>1</v>
      </c>
      <c r="E104" s="102">
        <f t="shared" si="1"/>
        <v>0.16666666666666666</v>
      </c>
      <c r="F104" s="103">
        <f t="shared" si="2"/>
        <v>0.16666666666666666</v>
      </c>
      <c r="M104" s="99"/>
    </row>
    <row r="105" spans="1:13" ht="26.25" customHeight="1" thickBot="1" x14ac:dyDescent="0.25">
      <c r="A105" s="68"/>
      <c r="C105" s="19" t="s">
        <v>221</v>
      </c>
      <c r="D105" s="10">
        <f>SUM(I47:I57)</f>
        <v>1</v>
      </c>
      <c r="E105" s="102">
        <f t="shared" si="1"/>
        <v>0.16666666666666666</v>
      </c>
      <c r="F105" s="103">
        <f t="shared" si="2"/>
        <v>0.16666666666666666</v>
      </c>
      <c r="M105" s="99"/>
    </row>
    <row r="106" spans="1:13" ht="26.25" customHeight="1" thickBot="1" x14ac:dyDescent="0.25">
      <c r="A106" s="68"/>
      <c r="C106" s="204" t="s">
        <v>74</v>
      </c>
      <c r="D106" s="211"/>
      <c r="E106" s="212"/>
      <c r="F106" s="25">
        <f>SUM(F100:F105)</f>
        <v>0.33333333333333331</v>
      </c>
      <c r="M106" s="99"/>
    </row>
    <row r="107" spans="1:13" ht="14.25" customHeight="1" x14ac:dyDescent="0.2">
      <c r="A107" s="68"/>
      <c r="M107" s="99"/>
    </row>
    <row r="108" spans="1:13" ht="14.25" customHeight="1" x14ac:dyDescent="0.2">
      <c r="A108" s="68"/>
      <c r="M108" s="99"/>
    </row>
    <row r="109" spans="1:13" ht="14.25" customHeight="1" thickBot="1" x14ac:dyDescent="0.25">
      <c r="A109" s="68"/>
      <c r="M109" s="99"/>
    </row>
    <row r="110" spans="1:13" ht="33.75" customHeight="1" thickBot="1" x14ac:dyDescent="0.25">
      <c r="A110" s="68"/>
      <c r="C110" s="27" t="s">
        <v>222</v>
      </c>
      <c r="D110" s="72" t="s">
        <v>513</v>
      </c>
      <c r="E110" s="72" t="s">
        <v>69</v>
      </c>
      <c r="F110" s="73" t="s">
        <v>517</v>
      </c>
      <c r="M110" s="99"/>
    </row>
    <row r="111" spans="1:13" ht="36.75" customHeight="1" x14ac:dyDescent="0.2">
      <c r="A111" s="68"/>
      <c r="C111" s="28" t="s">
        <v>223</v>
      </c>
      <c r="D111" s="102">
        <f>SUM(I58:I63)</f>
        <v>1</v>
      </c>
      <c r="E111" s="102">
        <f t="shared" ref="E111:E113" si="3">1/3</f>
        <v>0.33333333333333331</v>
      </c>
      <c r="F111" s="103">
        <f t="shared" ref="F111:F113" si="4">E111*D111</f>
        <v>0.33333333333333331</v>
      </c>
      <c r="M111" s="99"/>
    </row>
    <row r="112" spans="1:13" ht="33.75" customHeight="1" x14ac:dyDescent="0.2">
      <c r="A112" s="68"/>
      <c r="C112" s="28" t="s">
        <v>224</v>
      </c>
      <c r="D112" s="102">
        <f>SUM(I64:I67)</f>
        <v>1</v>
      </c>
      <c r="E112" s="102">
        <f t="shared" si="3"/>
        <v>0.33333333333333331</v>
      </c>
      <c r="F112" s="103">
        <f t="shared" si="4"/>
        <v>0.33333333333333331</v>
      </c>
      <c r="M112" s="99"/>
    </row>
    <row r="113" spans="1:13" ht="36.75" customHeight="1" thickBot="1" x14ac:dyDescent="0.25">
      <c r="A113" s="68"/>
      <c r="C113" s="28" t="s">
        <v>537</v>
      </c>
      <c r="D113" s="102">
        <f>SUM(I68:I77)+I96</f>
        <v>1</v>
      </c>
      <c r="E113" s="102">
        <f t="shared" si="3"/>
        <v>0.33333333333333331</v>
      </c>
      <c r="F113" s="103">
        <f t="shared" si="4"/>
        <v>0.33333333333333331</v>
      </c>
      <c r="M113" s="99"/>
    </row>
    <row r="114" spans="1:13" ht="27" customHeight="1" thickBot="1" x14ac:dyDescent="0.25">
      <c r="A114" s="68"/>
      <c r="C114" s="198" t="s">
        <v>74</v>
      </c>
      <c r="D114" s="211"/>
      <c r="E114" s="212"/>
      <c r="F114" s="31">
        <f>SUM(F111:F113)</f>
        <v>1</v>
      </c>
      <c r="M114" s="99"/>
    </row>
    <row r="115" spans="1:13" ht="27" customHeight="1" x14ac:dyDescent="0.2">
      <c r="A115" s="68"/>
      <c r="M115" s="99"/>
    </row>
    <row r="116" spans="1:13" ht="27" customHeight="1" x14ac:dyDescent="0.2">
      <c r="A116" s="68"/>
      <c r="M116" s="99"/>
    </row>
    <row r="117" spans="1:13" ht="14.25" customHeight="1" thickBot="1" x14ac:dyDescent="0.25">
      <c r="A117" s="68"/>
      <c r="M117" s="99"/>
    </row>
    <row r="118" spans="1:13" ht="33.75" customHeight="1" thickBot="1" x14ac:dyDescent="0.25">
      <c r="A118" s="68"/>
      <c r="C118" s="110" t="s">
        <v>225</v>
      </c>
      <c r="D118" s="111" t="s">
        <v>513</v>
      </c>
      <c r="E118" s="111" t="s">
        <v>69</v>
      </c>
      <c r="F118" s="112" t="s">
        <v>518</v>
      </c>
      <c r="M118" s="99"/>
    </row>
    <row r="119" spans="1:13" ht="27" customHeight="1" x14ac:dyDescent="0.2">
      <c r="A119" s="68"/>
      <c r="C119" s="113" t="s">
        <v>226</v>
      </c>
      <c r="D119" s="102">
        <f>SUM(I78:I84)</f>
        <v>1</v>
      </c>
      <c r="E119" s="102">
        <f>1/3</f>
        <v>0.33333333333333331</v>
      </c>
      <c r="F119" s="114">
        <f t="shared" ref="F119:F120" si="5">E119*D119</f>
        <v>0.33333333333333331</v>
      </c>
      <c r="M119" s="99"/>
    </row>
    <row r="120" spans="1:13" ht="37.5" customHeight="1" x14ac:dyDescent="0.2">
      <c r="A120" s="68"/>
      <c r="C120" s="115" t="s">
        <v>227</v>
      </c>
      <c r="D120" s="102">
        <f>SUM(I85:I89)</f>
        <v>0.5</v>
      </c>
      <c r="E120" s="102">
        <f t="shared" ref="E120:E121" si="6">1/3</f>
        <v>0.33333333333333331</v>
      </c>
      <c r="F120" s="114">
        <f t="shared" si="5"/>
        <v>0.16666666666666666</v>
      </c>
      <c r="M120" s="99"/>
    </row>
    <row r="121" spans="1:13" ht="37.5" customHeight="1" thickBot="1" x14ac:dyDescent="0.25">
      <c r="A121" s="68"/>
      <c r="C121" s="116" t="s">
        <v>542</v>
      </c>
      <c r="D121" s="117">
        <f>SUM(I90:I95)</f>
        <v>0</v>
      </c>
      <c r="E121" s="118">
        <f t="shared" si="6"/>
        <v>0.33333333333333331</v>
      </c>
      <c r="F121" s="119">
        <f>E121*D121</f>
        <v>0</v>
      </c>
      <c r="M121" s="99"/>
    </row>
    <row r="122" spans="1:13" ht="27" customHeight="1" thickBot="1" x14ac:dyDescent="0.25">
      <c r="A122" s="68"/>
      <c r="C122" s="213" t="s">
        <v>74</v>
      </c>
      <c r="D122" s="214"/>
      <c r="E122" s="215"/>
      <c r="F122" s="109">
        <f>SUM(F119:F121)</f>
        <v>0.5</v>
      </c>
      <c r="M122" s="99"/>
    </row>
    <row r="123" spans="1:13" ht="14.25" customHeight="1" thickBot="1" x14ac:dyDescent="0.25">
      <c r="A123" s="68"/>
      <c r="M123" s="99"/>
    </row>
    <row r="124" spans="1:13" ht="29.25" customHeight="1" thickBot="1" x14ac:dyDescent="0.25">
      <c r="A124" s="68"/>
      <c r="C124" s="195" t="s">
        <v>79</v>
      </c>
      <c r="D124" s="211"/>
      <c r="E124" s="212"/>
      <c r="F124" s="76">
        <f>(F106*(1/3))+(F114*(1/3)+(F122*(1/3)))</f>
        <v>0.61111111111111116</v>
      </c>
      <c r="M124" s="99"/>
    </row>
    <row r="125" spans="1:13" ht="14.25" customHeight="1" x14ac:dyDescent="0.2">
      <c r="A125" s="68"/>
      <c r="M125" s="99"/>
    </row>
    <row r="126" spans="1:13" ht="14.25" customHeight="1" x14ac:dyDescent="0.2">
      <c r="A126" s="68"/>
      <c r="M126" s="99"/>
    </row>
    <row r="127" spans="1:13" ht="14.25" customHeight="1" x14ac:dyDescent="0.2">
      <c r="A127" s="68"/>
      <c r="M127" s="99"/>
    </row>
    <row r="128" spans="1:13" ht="14.25" customHeight="1" x14ac:dyDescent="0.2">
      <c r="A128" s="68"/>
      <c r="M128" s="99"/>
    </row>
    <row r="129" spans="1:13" ht="14.25" customHeight="1" x14ac:dyDescent="0.2">
      <c r="A129" s="68"/>
      <c r="M129" s="99"/>
    </row>
    <row r="130" spans="1:13" ht="14.25" customHeight="1" x14ac:dyDescent="0.2">
      <c r="A130" s="68"/>
      <c r="M130" s="99"/>
    </row>
    <row r="131" spans="1:13" ht="14.25" customHeight="1" x14ac:dyDescent="0.2">
      <c r="A131" s="68"/>
      <c r="M131" s="99"/>
    </row>
    <row r="132" spans="1:13" ht="16.149999999999999" customHeight="1" x14ac:dyDescent="0.2">
      <c r="A132" s="68"/>
      <c r="C132" s="96" t="s">
        <v>510</v>
      </c>
      <c r="D132" s="97"/>
      <c r="E132" s="97"/>
      <c r="F132" s="97"/>
      <c r="G132" s="97"/>
      <c r="H132" s="97"/>
      <c r="I132" s="97"/>
      <c r="J132" s="98"/>
      <c r="M132" s="99"/>
    </row>
    <row r="133" spans="1:13" ht="14.25" customHeight="1" x14ac:dyDescent="0.2">
      <c r="A133" s="68"/>
      <c r="C133" s="89" t="s">
        <v>509</v>
      </c>
      <c r="D133" s="82"/>
      <c r="E133" s="82"/>
      <c r="F133" s="82"/>
      <c r="G133" s="82"/>
      <c r="H133" s="82"/>
      <c r="I133" s="82"/>
      <c r="J133" s="88"/>
      <c r="M133" s="99"/>
    </row>
    <row r="134" spans="1:13" ht="14.25" customHeight="1" x14ac:dyDescent="0.2">
      <c r="A134" s="68"/>
      <c r="C134" s="89" t="s">
        <v>511</v>
      </c>
      <c r="D134" s="82"/>
      <c r="E134" s="82"/>
      <c r="F134" s="82"/>
      <c r="G134" s="82"/>
      <c r="H134" s="82"/>
      <c r="I134" s="82"/>
      <c r="J134" s="88"/>
      <c r="M134" s="99"/>
    </row>
    <row r="135" spans="1:13" ht="14.25" customHeight="1" x14ac:dyDescent="0.2">
      <c r="A135" s="68"/>
      <c r="C135" s="100" t="s">
        <v>512</v>
      </c>
      <c r="D135" s="91"/>
      <c r="E135" s="91"/>
      <c r="F135" s="91"/>
      <c r="G135" s="91"/>
      <c r="H135" s="91"/>
      <c r="I135" s="91"/>
      <c r="J135" s="101"/>
      <c r="M135" s="99"/>
    </row>
    <row r="136" spans="1:13" ht="14.25" customHeight="1" x14ac:dyDescent="0.2">
      <c r="A136" s="68"/>
      <c r="M136" s="99"/>
    </row>
    <row r="137" spans="1:13" ht="14.25" customHeight="1" x14ac:dyDescent="0.2">
      <c r="A137" s="68"/>
      <c r="M137" s="99"/>
    </row>
    <row r="138" spans="1:13" ht="14.25" customHeight="1" x14ac:dyDescent="0.2">
      <c r="A138" s="68"/>
      <c r="M138" s="99"/>
    </row>
    <row r="139" spans="1:13" ht="14.25" customHeight="1" thickBot="1" x14ac:dyDescent="0.25">
      <c r="A139" s="104"/>
      <c r="B139" s="105"/>
      <c r="C139" s="105"/>
      <c r="D139" s="105"/>
      <c r="E139" s="105"/>
      <c r="F139" s="105"/>
      <c r="G139" s="105"/>
      <c r="H139" s="105"/>
      <c r="I139" s="105"/>
      <c r="J139" s="105"/>
      <c r="K139" s="105"/>
      <c r="L139" s="105"/>
      <c r="M139" s="106"/>
    </row>
    <row r="140" spans="1:13" ht="14.25" customHeight="1" x14ac:dyDescent="0.2"/>
    <row r="141" spans="1:13" ht="14.25" customHeight="1" x14ac:dyDescent="0.2"/>
    <row r="142" spans="1:13" ht="14.25" customHeight="1" x14ac:dyDescent="0.2"/>
    <row r="143" spans="1:13" ht="14.25" customHeight="1" x14ac:dyDescent="0.2"/>
    <row r="144" spans="1:13"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row r="1043" ht="14.25" customHeight="1" x14ac:dyDescent="0.2"/>
    <row r="1044" ht="14.25" customHeight="1" x14ac:dyDescent="0.2"/>
    <row r="1045" ht="14.25" customHeight="1" x14ac:dyDescent="0.2"/>
    <row r="1046" ht="14.25" customHeight="1" x14ac:dyDescent="0.2"/>
    <row r="1047" ht="14.25" customHeight="1" x14ac:dyDescent="0.2"/>
    <row r="1048" ht="14.25" customHeight="1" x14ac:dyDescent="0.2"/>
    <row r="1049" ht="14.25" customHeight="1" x14ac:dyDescent="0.2"/>
    <row r="1050" ht="14.25" customHeight="1" x14ac:dyDescent="0.2"/>
    <row r="1051" ht="14.25" customHeight="1" x14ac:dyDescent="0.2"/>
    <row r="1052" ht="14.25" customHeight="1" x14ac:dyDescent="0.2"/>
    <row r="1053" ht="14.25" customHeight="1" x14ac:dyDescent="0.2"/>
    <row r="1054" ht="14.25" customHeight="1" x14ac:dyDescent="0.2"/>
    <row r="1055" ht="14.25" customHeight="1" x14ac:dyDescent="0.2"/>
    <row r="1056" ht="14.25" customHeight="1" x14ac:dyDescent="0.2"/>
    <row r="1057" ht="14.25" customHeight="1" x14ac:dyDescent="0.2"/>
    <row r="1058" ht="14.25" customHeight="1" x14ac:dyDescent="0.2"/>
    <row r="1059" ht="14.25" customHeight="1" x14ac:dyDescent="0.2"/>
    <row r="1060" ht="14.25" customHeight="1" x14ac:dyDescent="0.2"/>
    <row r="1061" ht="14.25" customHeight="1" x14ac:dyDescent="0.2"/>
    <row r="1062" ht="14.25" customHeight="1" x14ac:dyDescent="0.2"/>
    <row r="1063" ht="14.25" customHeight="1" x14ac:dyDescent="0.2"/>
    <row r="1064" ht="14.25" customHeight="1" x14ac:dyDescent="0.2"/>
    <row r="1065" ht="14.25" customHeight="1" x14ac:dyDescent="0.2"/>
  </sheetData>
  <sheetProtection algorithmName="SHA-512" hashValue="xbGX+TZ/0g8YmKJMidAGtbbGTHXIfdOdSSbYpYsxukTmcmQtyKpn+8mAdRf6iSfGoK0n+xDWWcDLTXlKmLBOxg==" saltValue="tjD4x3FqXHRS0Gppml+21A==" spinCount="100000" sheet="1" objects="1" scenarios="1"/>
  <mergeCells count="12">
    <mergeCell ref="C124:E124"/>
    <mergeCell ref="C114:E114"/>
    <mergeCell ref="C122:E122"/>
    <mergeCell ref="A6:M6"/>
    <mergeCell ref="A1:M1"/>
    <mergeCell ref="A2:M2"/>
    <mergeCell ref="A5:M5"/>
    <mergeCell ref="A3:M3"/>
    <mergeCell ref="A4:M4"/>
    <mergeCell ref="A7:M8"/>
    <mergeCell ref="A9:M9"/>
    <mergeCell ref="C106:E106"/>
  </mergeCells>
  <phoneticPr fontId="22" type="noConversion"/>
  <hyperlinks>
    <hyperlink ref="B97" location="'A. Resultado Global'!A1" display="Volver al resultado global" xr:uid="{993376DB-E23B-4AB1-B97E-35FE749E0F1D}"/>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47"/>
  <sheetViews>
    <sheetView showGridLines="0" view="pageBreakPreview" zoomScaleNormal="100" zoomScaleSheetLayoutView="100" workbookViewId="0">
      <selection activeCell="B62" sqref="B6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66"/>
      <c r="B1" s="182"/>
      <c r="C1" s="182"/>
      <c r="D1" s="182"/>
      <c r="E1" s="182"/>
      <c r="F1" s="182"/>
      <c r="G1" s="182"/>
      <c r="H1" s="182"/>
      <c r="I1" s="182"/>
      <c r="J1" s="182"/>
      <c r="K1" s="182"/>
      <c r="L1" s="182"/>
      <c r="M1" s="183"/>
    </row>
    <row r="2" spans="1:13" ht="16.899999999999999" customHeight="1" x14ac:dyDescent="0.3">
      <c r="A2" s="169" t="s">
        <v>0</v>
      </c>
      <c r="B2" s="170"/>
      <c r="C2" s="170"/>
      <c r="D2" s="170"/>
      <c r="E2" s="170"/>
      <c r="F2" s="170"/>
      <c r="G2" s="170"/>
      <c r="H2" s="170"/>
      <c r="I2" s="170"/>
      <c r="J2" s="170"/>
      <c r="K2" s="170"/>
      <c r="L2" s="170"/>
      <c r="M2" s="184"/>
    </row>
    <row r="3" spans="1:13" ht="16.899999999999999" customHeight="1" x14ac:dyDescent="0.3">
      <c r="A3" s="169" t="s">
        <v>1</v>
      </c>
      <c r="B3" s="170"/>
      <c r="C3" s="170"/>
      <c r="D3" s="170"/>
      <c r="E3" s="170"/>
      <c r="F3" s="170"/>
      <c r="G3" s="170"/>
      <c r="H3" s="170"/>
      <c r="I3" s="170"/>
      <c r="J3" s="170"/>
      <c r="K3" s="170"/>
      <c r="L3" s="170"/>
      <c r="M3" s="184"/>
    </row>
    <row r="4" spans="1:13" ht="16.899999999999999" customHeight="1" x14ac:dyDescent="0.3">
      <c r="A4" s="169" t="s">
        <v>2</v>
      </c>
      <c r="B4" s="170"/>
      <c r="C4" s="170"/>
      <c r="D4" s="170"/>
      <c r="E4" s="170"/>
      <c r="F4" s="170"/>
      <c r="G4" s="170"/>
      <c r="H4" s="170"/>
      <c r="I4" s="170"/>
      <c r="J4" s="170"/>
      <c r="K4" s="170"/>
      <c r="L4" s="170"/>
      <c r="M4" s="184"/>
    </row>
    <row r="5" spans="1:13" ht="16.899999999999999" customHeight="1" x14ac:dyDescent="0.3">
      <c r="A5" s="169">
        <v>2024</v>
      </c>
      <c r="B5" s="170"/>
      <c r="C5" s="170"/>
      <c r="D5" s="170"/>
      <c r="E5" s="170"/>
      <c r="F5" s="170"/>
      <c r="G5" s="170"/>
      <c r="H5" s="170"/>
      <c r="I5" s="170"/>
      <c r="J5" s="170"/>
      <c r="K5" s="170"/>
      <c r="L5" s="170"/>
      <c r="M5" s="184"/>
    </row>
    <row r="6" spans="1:13" ht="14.25" customHeight="1" x14ac:dyDescent="0.25">
      <c r="A6" s="174"/>
      <c r="B6" s="175"/>
      <c r="C6" s="175"/>
      <c r="D6" s="175"/>
      <c r="E6" s="175"/>
      <c r="F6" s="175"/>
      <c r="G6" s="175"/>
      <c r="H6" s="175"/>
      <c r="I6" s="175"/>
      <c r="J6" s="175"/>
      <c r="K6" s="175"/>
      <c r="L6" s="175"/>
      <c r="M6" s="176"/>
    </row>
    <row r="7" spans="1:13" ht="14.25" customHeight="1" x14ac:dyDescent="0.25">
      <c r="A7" s="157" t="s">
        <v>19</v>
      </c>
      <c r="B7" s="158"/>
      <c r="C7" s="158"/>
      <c r="D7" s="158"/>
      <c r="E7" s="158"/>
      <c r="F7" s="158"/>
      <c r="G7" s="158"/>
      <c r="H7" s="158"/>
      <c r="I7" s="158"/>
      <c r="J7" s="158"/>
      <c r="K7" s="158"/>
      <c r="L7" s="158"/>
      <c r="M7" s="159"/>
    </row>
    <row r="8" spans="1:13" ht="14.25" customHeight="1" thickBot="1" x14ac:dyDescent="0.3">
      <c r="A8" s="190"/>
      <c r="B8" s="155"/>
      <c r="C8" s="155"/>
      <c r="D8" s="155"/>
      <c r="E8" s="155"/>
      <c r="F8" s="155"/>
      <c r="G8" s="155"/>
      <c r="H8" s="155"/>
      <c r="I8" s="155"/>
      <c r="J8" s="155"/>
      <c r="K8" s="155"/>
      <c r="L8" s="155"/>
      <c r="M8" s="156"/>
    </row>
    <row r="9" spans="1:13" ht="47.25" customHeight="1" thickBot="1" x14ac:dyDescent="0.3">
      <c r="A9" s="201" t="s">
        <v>508</v>
      </c>
      <c r="B9" s="202"/>
      <c r="C9" s="202"/>
      <c r="D9" s="202"/>
      <c r="E9" s="202"/>
      <c r="F9" s="202"/>
      <c r="G9" s="202"/>
      <c r="H9" s="202"/>
      <c r="I9" s="202"/>
      <c r="J9" s="202"/>
      <c r="K9" s="202"/>
      <c r="L9" s="202"/>
      <c r="M9" s="203"/>
    </row>
    <row r="10" spans="1:13" ht="14.25" customHeight="1" x14ac:dyDescent="0.25">
      <c r="A10" s="40"/>
      <c r="B10" s="77"/>
      <c r="M10" s="37"/>
    </row>
    <row r="11" spans="1:13" ht="14.25" hidden="1" customHeight="1" x14ac:dyDescent="0.25">
      <c r="A11" s="40"/>
      <c r="B11" s="8" t="s">
        <v>43</v>
      </c>
      <c r="C11" s="9" t="s">
        <v>44</v>
      </c>
      <c r="D11" s="8" t="s">
        <v>45</v>
      </c>
      <c r="E11" s="9" t="s">
        <v>46</v>
      </c>
      <c r="F11" s="9" t="s">
        <v>47</v>
      </c>
      <c r="G11" s="9" t="s">
        <v>48</v>
      </c>
      <c r="H11" s="9" t="s">
        <v>515</v>
      </c>
      <c r="I11" s="9" t="s">
        <v>519</v>
      </c>
      <c r="J11" s="9" t="s">
        <v>69</v>
      </c>
      <c r="K11" s="9" t="s">
        <v>521</v>
      </c>
      <c r="M11" s="37"/>
    </row>
    <row r="12" spans="1:13" ht="14.25" hidden="1" customHeight="1" x14ac:dyDescent="0.25">
      <c r="A12" s="40"/>
      <c r="B12" s="139" t="s">
        <v>232</v>
      </c>
      <c r="C12" s="128" t="s">
        <v>228</v>
      </c>
      <c r="D12" s="129" t="s">
        <v>185</v>
      </c>
      <c r="E12" s="130">
        <v>385</v>
      </c>
      <c r="F12" s="131" t="s">
        <v>19</v>
      </c>
      <c r="G12" s="131" t="s">
        <v>40</v>
      </c>
      <c r="H12" s="131" t="s">
        <v>56</v>
      </c>
      <c r="I12" s="134">
        <v>0.25</v>
      </c>
      <c r="J12" s="134">
        <v>0.33333333333333331</v>
      </c>
      <c r="K12" s="132">
        <v>8.3333333333333329E-2</v>
      </c>
      <c r="M12" s="37"/>
    </row>
    <row r="13" spans="1:13" ht="14.25" hidden="1" customHeight="1" x14ac:dyDescent="0.25">
      <c r="A13" s="40"/>
      <c r="B13" s="139" t="s">
        <v>476</v>
      </c>
      <c r="C13" s="128" t="s">
        <v>229</v>
      </c>
      <c r="D13" s="129"/>
      <c r="E13" s="130">
        <v>387</v>
      </c>
      <c r="F13" s="131" t="s">
        <v>19</v>
      </c>
      <c r="G13" s="131" t="s">
        <v>40</v>
      </c>
      <c r="H13" s="131" t="s">
        <v>56</v>
      </c>
      <c r="I13" s="134" t="s">
        <v>260</v>
      </c>
      <c r="J13" s="134">
        <v>0.33333333333333331</v>
      </c>
      <c r="K13" s="132" t="e">
        <v>#VALUE!</v>
      </c>
      <c r="M13" s="37"/>
    </row>
    <row r="14" spans="1:13" ht="14.25" hidden="1" customHeight="1" x14ac:dyDescent="0.25">
      <c r="A14" s="40"/>
      <c r="B14" s="139" t="s">
        <v>478</v>
      </c>
      <c r="C14" s="128" t="s">
        <v>230</v>
      </c>
      <c r="D14" s="129"/>
      <c r="E14" s="130">
        <v>389</v>
      </c>
      <c r="F14" s="131" t="s">
        <v>19</v>
      </c>
      <c r="G14" s="131" t="s">
        <v>40</v>
      </c>
      <c r="H14" s="131" t="s">
        <v>56</v>
      </c>
      <c r="I14" s="134" t="s">
        <v>260</v>
      </c>
      <c r="J14" s="134">
        <v>0.33333333333333331</v>
      </c>
      <c r="K14" s="132" t="e">
        <v>#VALUE!</v>
      </c>
      <c r="M14" s="37"/>
    </row>
    <row r="15" spans="1:13" ht="14.25" hidden="1" customHeight="1" x14ac:dyDescent="0.25">
      <c r="A15" s="40"/>
      <c r="B15" s="139" t="s">
        <v>234</v>
      </c>
      <c r="C15" s="128" t="s">
        <v>231</v>
      </c>
      <c r="D15" s="129"/>
      <c r="E15" s="130">
        <v>391</v>
      </c>
      <c r="F15" s="131" t="s">
        <v>19</v>
      </c>
      <c r="G15" s="131" t="s">
        <v>40</v>
      </c>
      <c r="H15" s="131" t="s">
        <v>56</v>
      </c>
      <c r="I15" s="134" t="s">
        <v>260</v>
      </c>
      <c r="J15" s="134">
        <v>0.33333333333333331</v>
      </c>
      <c r="K15" s="132" t="e">
        <v>#VALUE!</v>
      </c>
      <c r="M15" s="37"/>
    </row>
    <row r="16" spans="1:13" ht="14.25" hidden="1" customHeight="1" x14ac:dyDescent="0.25">
      <c r="A16" s="40"/>
      <c r="B16" s="139" t="s">
        <v>241</v>
      </c>
      <c r="C16" s="128" t="s">
        <v>233</v>
      </c>
      <c r="D16" s="129" t="s">
        <v>185</v>
      </c>
      <c r="E16" s="130">
        <v>393</v>
      </c>
      <c r="F16" s="131" t="s">
        <v>19</v>
      </c>
      <c r="G16" s="131" t="s">
        <v>40</v>
      </c>
      <c r="H16" s="131" t="s">
        <v>56</v>
      </c>
      <c r="I16" s="132">
        <v>0.5</v>
      </c>
      <c r="J16" s="134">
        <v>0.33333333333333331</v>
      </c>
      <c r="K16" s="132">
        <v>0.16666666666666666</v>
      </c>
      <c r="M16" s="37"/>
    </row>
    <row r="17" spans="1:13" ht="14.25" hidden="1" customHeight="1" x14ac:dyDescent="0.25">
      <c r="A17" s="40"/>
      <c r="B17" s="139" t="s">
        <v>484</v>
      </c>
      <c r="C17" s="128" t="s">
        <v>477</v>
      </c>
      <c r="D17" s="129"/>
      <c r="E17" s="130">
        <v>395</v>
      </c>
      <c r="F17" s="131" t="s">
        <v>19</v>
      </c>
      <c r="G17" s="131" t="s">
        <v>40</v>
      </c>
      <c r="H17" s="131" t="s">
        <v>56</v>
      </c>
      <c r="I17" s="134" t="s">
        <v>260</v>
      </c>
      <c r="J17" s="134">
        <v>0.33333333333333331</v>
      </c>
      <c r="K17" s="132" t="e">
        <v>#VALUE!</v>
      </c>
      <c r="M17" s="37"/>
    </row>
    <row r="18" spans="1:13" ht="14.25" hidden="1" customHeight="1" x14ac:dyDescent="0.25">
      <c r="A18" s="40"/>
      <c r="B18" s="139" t="s">
        <v>243</v>
      </c>
      <c r="C18" s="128" t="s">
        <v>479</v>
      </c>
      <c r="D18" s="129"/>
      <c r="E18" s="130">
        <v>397</v>
      </c>
      <c r="F18" s="131" t="s">
        <v>19</v>
      </c>
      <c r="G18" s="131" t="s">
        <v>40</v>
      </c>
      <c r="H18" s="131" t="s">
        <v>56</v>
      </c>
      <c r="I18" s="134" t="s">
        <v>260</v>
      </c>
      <c r="J18" s="134">
        <v>0.33333333333333331</v>
      </c>
      <c r="K18" s="132" t="e">
        <v>#VALUE!</v>
      </c>
      <c r="M18" s="37"/>
    </row>
    <row r="19" spans="1:13" ht="14.25" hidden="1" customHeight="1" x14ac:dyDescent="0.25">
      <c r="A19" s="40"/>
      <c r="B19" s="139" t="s">
        <v>245</v>
      </c>
      <c r="C19" s="128" t="s">
        <v>235</v>
      </c>
      <c r="D19" s="129" t="s">
        <v>185</v>
      </c>
      <c r="E19" s="130">
        <v>399</v>
      </c>
      <c r="F19" s="131" t="s">
        <v>19</v>
      </c>
      <c r="G19" s="131" t="s">
        <v>40</v>
      </c>
      <c r="H19" s="131" t="s">
        <v>56</v>
      </c>
      <c r="I19" s="132">
        <v>0.1</v>
      </c>
      <c r="J19" s="134">
        <v>0.33333333333333331</v>
      </c>
      <c r="K19" s="132">
        <v>3.3333333333333333E-2</v>
      </c>
      <c r="M19" s="37"/>
    </row>
    <row r="20" spans="1:13" ht="14.25" hidden="1" customHeight="1" x14ac:dyDescent="0.25">
      <c r="A20" s="40"/>
      <c r="B20" s="139" t="s">
        <v>247</v>
      </c>
      <c r="C20" s="128" t="s">
        <v>236</v>
      </c>
      <c r="D20" s="129" t="s">
        <v>185</v>
      </c>
      <c r="E20" s="130">
        <v>401</v>
      </c>
      <c r="F20" s="131" t="s">
        <v>19</v>
      </c>
      <c r="G20" s="131" t="s">
        <v>40</v>
      </c>
      <c r="H20" s="131" t="s">
        <v>56</v>
      </c>
      <c r="I20" s="132">
        <v>0.1</v>
      </c>
      <c r="J20" s="134">
        <v>0.33333333333333331</v>
      </c>
      <c r="K20" s="132">
        <v>3.3333333333333333E-2</v>
      </c>
      <c r="M20" s="37"/>
    </row>
    <row r="21" spans="1:13" ht="14.25" hidden="1" customHeight="1" x14ac:dyDescent="0.25">
      <c r="A21" s="40"/>
      <c r="B21" s="139" t="s">
        <v>486</v>
      </c>
      <c r="C21" s="128" t="s">
        <v>480</v>
      </c>
      <c r="D21" s="129"/>
      <c r="E21" s="130">
        <v>403</v>
      </c>
      <c r="F21" s="131" t="s">
        <v>19</v>
      </c>
      <c r="G21" s="131" t="s">
        <v>40</v>
      </c>
      <c r="H21" s="131" t="s">
        <v>56</v>
      </c>
      <c r="I21" s="134" t="s">
        <v>260</v>
      </c>
      <c r="J21" s="134">
        <v>0.33333333333333331</v>
      </c>
      <c r="K21" s="132" t="e">
        <v>#VALUE!</v>
      </c>
      <c r="M21" s="37"/>
    </row>
    <row r="22" spans="1:13" ht="14.25" hidden="1" customHeight="1" x14ac:dyDescent="0.25">
      <c r="A22" s="40"/>
      <c r="B22" s="139" t="s">
        <v>488</v>
      </c>
      <c r="C22" s="128" t="s">
        <v>481</v>
      </c>
      <c r="D22" s="129"/>
      <c r="E22" s="130">
        <v>405</v>
      </c>
      <c r="F22" s="131" t="s">
        <v>19</v>
      </c>
      <c r="G22" s="131" t="s">
        <v>40</v>
      </c>
      <c r="H22" s="131" t="s">
        <v>56</v>
      </c>
      <c r="I22" s="134" t="s">
        <v>260</v>
      </c>
      <c r="J22" s="134">
        <v>0.33333333333333331</v>
      </c>
      <c r="K22" s="132" t="e">
        <v>#VALUE!</v>
      </c>
      <c r="M22" s="37"/>
    </row>
    <row r="23" spans="1:13" ht="14.25" hidden="1" customHeight="1" x14ac:dyDescent="0.25">
      <c r="A23" s="40"/>
      <c r="B23" s="139" t="s">
        <v>565</v>
      </c>
      <c r="C23" s="128" t="s">
        <v>237</v>
      </c>
      <c r="D23" s="129" t="s">
        <v>185</v>
      </c>
      <c r="E23" s="130">
        <v>407</v>
      </c>
      <c r="F23" s="131" t="s">
        <v>19</v>
      </c>
      <c r="G23" s="131" t="s">
        <v>40</v>
      </c>
      <c r="H23" s="131" t="s">
        <v>56</v>
      </c>
      <c r="I23" s="132">
        <v>0.1</v>
      </c>
      <c r="J23" s="134">
        <v>0.33333333333333331</v>
      </c>
      <c r="K23" s="132">
        <v>3.3333333333333333E-2</v>
      </c>
      <c r="M23" s="37"/>
    </row>
    <row r="24" spans="1:13" ht="14.25" hidden="1" customHeight="1" x14ac:dyDescent="0.25">
      <c r="A24" s="40"/>
      <c r="B24" s="139" t="s">
        <v>566</v>
      </c>
      <c r="C24" s="128" t="s">
        <v>238</v>
      </c>
      <c r="D24" s="129"/>
      <c r="E24" s="130">
        <v>409</v>
      </c>
      <c r="F24" s="131" t="s">
        <v>19</v>
      </c>
      <c r="G24" s="131" t="s">
        <v>40</v>
      </c>
      <c r="H24" s="131" t="s">
        <v>56</v>
      </c>
      <c r="I24" s="134" t="s">
        <v>260</v>
      </c>
      <c r="J24" s="134">
        <v>0.33333333333333331</v>
      </c>
      <c r="K24" s="132" t="e">
        <v>#VALUE!</v>
      </c>
      <c r="M24" s="37"/>
    </row>
    <row r="25" spans="1:13" ht="14.25" hidden="1" customHeight="1" x14ac:dyDescent="0.25">
      <c r="A25" s="40"/>
      <c r="B25" s="139" t="s">
        <v>567</v>
      </c>
      <c r="C25" s="128" t="s">
        <v>239</v>
      </c>
      <c r="D25" s="129" t="s">
        <v>185</v>
      </c>
      <c r="E25" s="130">
        <v>411</v>
      </c>
      <c r="F25" s="131" t="s">
        <v>19</v>
      </c>
      <c r="G25" s="131" t="s">
        <v>40</v>
      </c>
      <c r="H25" s="131" t="s">
        <v>56</v>
      </c>
      <c r="I25" s="132">
        <v>0.1</v>
      </c>
      <c r="J25" s="134">
        <v>0.33333333333333331</v>
      </c>
      <c r="K25" s="132">
        <v>3.3333333333333333E-2</v>
      </c>
      <c r="M25" s="37"/>
    </row>
    <row r="26" spans="1:13" ht="14.25" hidden="1" customHeight="1" x14ac:dyDescent="0.25">
      <c r="A26" s="40"/>
      <c r="B26" s="139" t="s">
        <v>568</v>
      </c>
      <c r="C26" s="128" t="s">
        <v>240</v>
      </c>
      <c r="D26" s="129" t="s">
        <v>185</v>
      </c>
      <c r="E26" s="130">
        <v>413</v>
      </c>
      <c r="F26" s="131" t="s">
        <v>19</v>
      </c>
      <c r="G26" s="131" t="s">
        <v>40</v>
      </c>
      <c r="H26" s="131" t="s">
        <v>56</v>
      </c>
      <c r="I26" s="132">
        <v>0.1</v>
      </c>
      <c r="J26" s="134">
        <v>0.33333333333333331</v>
      </c>
      <c r="K26" s="132">
        <v>3.3333333333333333E-2</v>
      </c>
      <c r="M26" s="37"/>
    </row>
    <row r="27" spans="1:13" ht="14.25" hidden="1" customHeight="1" x14ac:dyDescent="0.25">
      <c r="A27" s="40"/>
      <c r="B27" s="139" t="s">
        <v>569</v>
      </c>
      <c r="C27" s="128" t="s">
        <v>482</v>
      </c>
      <c r="D27" s="129"/>
      <c r="E27" s="130">
        <v>414</v>
      </c>
      <c r="F27" s="131" t="s">
        <v>19</v>
      </c>
      <c r="G27" s="131" t="s">
        <v>40</v>
      </c>
      <c r="H27" s="131" t="s">
        <v>56</v>
      </c>
      <c r="I27" s="134" t="s">
        <v>260</v>
      </c>
      <c r="J27" s="134">
        <v>0.33333333333333331</v>
      </c>
      <c r="K27" s="132" t="e">
        <v>#VALUE!</v>
      </c>
      <c r="M27" s="37"/>
    </row>
    <row r="28" spans="1:13" ht="14.25" hidden="1" customHeight="1" x14ac:dyDescent="0.25">
      <c r="A28" s="40"/>
      <c r="B28" s="139" t="s">
        <v>570</v>
      </c>
      <c r="C28" s="128" t="s">
        <v>483</v>
      </c>
      <c r="D28" s="129"/>
      <c r="E28" s="130">
        <v>416</v>
      </c>
      <c r="F28" s="131" t="s">
        <v>19</v>
      </c>
      <c r="G28" s="131" t="s">
        <v>40</v>
      </c>
      <c r="H28" s="131" t="s">
        <v>56</v>
      </c>
      <c r="I28" s="134" t="s">
        <v>260</v>
      </c>
      <c r="J28" s="134">
        <v>0.33333333333333331</v>
      </c>
      <c r="K28" s="132" t="e">
        <v>#VALUE!</v>
      </c>
      <c r="M28" s="37"/>
    </row>
    <row r="29" spans="1:13" ht="14.25" hidden="1" customHeight="1" x14ac:dyDescent="0.25">
      <c r="A29" s="40"/>
      <c r="B29" s="139" t="s">
        <v>249</v>
      </c>
      <c r="C29" s="128" t="s">
        <v>242</v>
      </c>
      <c r="D29" s="129" t="s">
        <v>185</v>
      </c>
      <c r="E29" s="130">
        <v>417</v>
      </c>
      <c r="F29" s="131" t="s">
        <v>19</v>
      </c>
      <c r="G29" s="131" t="s">
        <v>40</v>
      </c>
      <c r="H29" s="131" t="s">
        <v>56</v>
      </c>
      <c r="I29" s="132">
        <v>0.25</v>
      </c>
      <c r="J29" s="134">
        <v>0.33333333333333331</v>
      </c>
      <c r="K29" s="132">
        <v>8.3333333333333329E-2</v>
      </c>
      <c r="M29" s="37"/>
    </row>
    <row r="30" spans="1:13" ht="14.25" hidden="1" customHeight="1" x14ac:dyDescent="0.25">
      <c r="A30" s="40"/>
      <c r="B30" s="139" t="s">
        <v>251</v>
      </c>
      <c r="C30" s="128" t="s">
        <v>485</v>
      </c>
      <c r="D30" s="129"/>
      <c r="E30" s="130">
        <v>418</v>
      </c>
      <c r="F30" s="131" t="s">
        <v>19</v>
      </c>
      <c r="G30" s="131" t="s">
        <v>40</v>
      </c>
      <c r="H30" s="131" t="s">
        <v>56</v>
      </c>
      <c r="I30" s="134" t="s">
        <v>260</v>
      </c>
      <c r="J30" s="134">
        <v>0.33333333333333331</v>
      </c>
      <c r="K30" s="132" t="e">
        <v>#VALUE!</v>
      </c>
      <c r="M30" s="37"/>
    </row>
    <row r="31" spans="1:13" ht="14.25" hidden="1" customHeight="1" x14ac:dyDescent="0.25">
      <c r="A31" s="40"/>
      <c r="B31" s="139" t="s">
        <v>253</v>
      </c>
      <c r="C31" s="128" t="s">
        <v>244</v>
      </c>
      <c r="D31" s="129" t="s">
        <v>185</v>
      </c>
      <c r="E31" s="130">
        <v>419</v>
      </c>
      <c r="F31" s="131" t="s">
        <v>19</v>
      </c>
      <c r="G31" s="131" t="s">
        <v>40</v>
      </c>
      <c r="H31" s="131" t="s">
        <v>56</v>
      </c>
      <c r="I31" s="132">
        <v>0.25</v>
      </c>
      <c r="J31" s="134">
        <v>0.33333333333333331</v>
      </c>
      <c r="K31" s="132">
        <v>8.3333333333333329E-2</v>
      </c>
      <c r="M31" s="37"/>
    </row>
    <row r="32" spans="1:13" ht="14.25" hidden="1" customHeight="1" x14ac:dyDescent="0.25">
      <c r="A32" s="40"/>
      <c r="B32" s="139" t="s">
        <v>571</v>
      </c>
      <c r="C32" s="128" t="s">
        <v>246</v>
      </c>
      <c r="D32" s="129" t="s">
        <v>185</v>
      </c>
      <c r="E32" s="130">
        <v>420</v>
      </c>
      <c r="F32" s="131" t="s">
        <v>19</v>
      </c>
      <c r="G32" s="131" t="s">
        <v>40</v>
      </c>
      <c r="H32" s="131" t="s">
        <v>56</v>
      </c>
      <c r="I32" s="132">
        <v>0.25</v>
      </c>
      <c r="J32" s="134">
        <v>0.33333333333333331</v>
      </c>
      <c r="K32" s="132">
        <v>8.3333333333333329E-2</v>
      </c>
      <c r="M32" s="37"/>
    </row>
    <row r="33" spans="1:13" ht="14.25" hidden="1" customHeight="1" x14ac:dyDescent="0.25">
      <c r="A33" s="40"/>
      <c r="B33" s="139" t="s">
        <v>572</v>
      </c>
      <c r="C33" s="128" t="s">
        <v>248</v>
      </c>
      <c r="D33" s="129" t="s">
        <v>185</v>
      </c>
      <c r="E33" s="130">
        <v>421</v>
      </c>
      <c r="F33" s="131" t="s">
        <v>19</v>
      </c>
      <c r="G33" s="131" t="s">
        <v>40</v>
      </c>
      <c r="H33" s="131" t="s">
        <v>56</v>
      </c>
      <c r="I33" s="132">
        <v>0.25</v>
      </c>
      <c r="J33" s="134">
        <v>0.33333333333333331</v>
      </c>
      <c r="K33" s="132">
        <v>8.3333333333333329E-2</v>
      </c>
      <c r="M33" s="37"/>
    </row>
    <row r="34" spans="1:13" ht="14.25" hidden="1" customHeight="1" x14ac:dyDescent="0.25">
      <c r="A34" s="40"/>
      <c r="B34" s="139" t="s">
        <v>573</v>
      </c>
      <c r="C34" s="128" t="s">
        <v>487</v>
      </c>
      <c r="D34" s="129"/>
      <c r="E34" s="130">
        <v>422</v>
      </c>
      <c r="F34" s="131" t="s">
        <v>19</v>
      </c>
      <c r="G34" s="131" t="s">
        <v>40</v>
      </c>
      <c r="H34" s="131" t="s">
        <v>56</v>
      </c>
      <c r="I34" s="134" t="s">
        <v>260</v>
      </c>
      <c r="J34" s="134">
        <v>0.33333333333333331</v>
      </c>
      <c r="K34" s="132" t="e">
        <v>#VALUE!</v>
      </c>
      <c r="M34" s="37"/>
    </row>
    <row r="35" spans="1:13" ht="14.25" hidden="1" customHeight="1" x14ac:dyDescent="0.25">
      <c r="A35" s="40"/>
      <c r="B35" s="139" t="s">
        <v>574</v>
      </c>
      <c r="C35" s="128" t="s">
        <v>489</v>
      </c>
      <c r="D35" s="129"/>
      <c r="E35" s="130">
        <v>424</v>
      </c>
      <c r="F35" s="131" t="s">
        <v>19</v>
      </c>
      <c r="G35" s="131" t="s">
        <v>40</v>
      </c>
      <c r="H35" s="131" t="s">
        <v>56</v>
      </c>
      <c r="I35" s="134" t="s">
        <v>260</v>
      </c>
      <c r="J35" s="134">
        <v>0.33333333333333331</v>
      </c>
      <c r="K35" s="132" t="e">
        <v>#VALUE!</v>
      </c>
      <c r="M35" s="37"/>
    </row>
    <row r="36" spans="1:13" ht="14.25" hidden="1" customHeight="1" x14ac:dyDescent="0.25">
      <c r="A36" s="40"/>
      <c r="B36" s="139" t="s">
        <v>490</v>
      </c>
      <c r="C36" s="128" t="s">
        <v>250</v>
      </c>
      <c r="D36" s="129" t="s">
        <v>185</v>
      </c>
      <c r="E36" s="130">
        <v>425</v>
      </c>
      <c r="F36" s="131" t="s">
        <v>19</v>
      </c>
      <c r="G36" s="131" t="s">
        <v>41</v>
      </c>
      <c r="H36" s="131" t="s">
        <v>56</v>
      </c>
      <c r="I36" s="134">
        <v>0.33333333333333331</v>
      </c>
      <c r="J36" s="132">
        <v>0.25</v>
      </c>
      <c r="K36" s="132">
        <v>8.3333333333333329E-2</v>
      </c>
      <c r="M36" s="37"/>
    </row>
    <row r="37" spans="1:13" ht="14.25" hidden="1" customHeight="1" x14ac:dyDescent="0.25">
      <c r="A37" s="40"/>
      <c r="B37" s="139" t="s">
        <v>255</v>
      </c>
      <c r="C37" s="128" t="s">
        <v>252</v>
      </c>
      <c r="D37" s="129"/>
      <c r="E37" s="130">
        <v>427</v>
      </c>
      <c r="F37" s="131" t="s">
        <v>19</v>
      </c>
      <c r="G37" s="131" t="s">
        <v>41</v>
      </c>
      <c r="H37" s="131" t="s">
        <v>56</v>
      </c>
      <c r="I37" s="134" t="s">
        <v>260</v>
      </c>
      <c r="J37" s="132">
        <v>0.25</v>
      </c>
      <c r="K37" s="132" t="e">
        <v>#VALUE!</v>
      </c>
      <c r="M37" s="37"/>
    </row>
    <row r="38" spans="1:13" ht="14.25" hidden="1" customHeight="1" x14ac:dyDescent="0.25">
      <c r="A38" s="40"/>
      <c r="B38" s="139" t="s">
        <v>257</v>
      </c>
      <c r="C38" s="128" t="s">
        <v>254</v>
      </c>
      <c r="D38" s="129"/>
      <c r="E38" s="130">
        <v>428</v>
      </c>
      <c r="F38" s="131" t="s">
        <v>19</v>
      </c>
      <c r="G38" s="131" t="s">
        <v>41</v>
      </c>
      <c r="H38" s="131" t="s">
        <v>56</v>
      </c>
      <c r="I38" s="134" t="s">
        <v>260</v>
      </c>
      <c r="J38" s="132">
        <v>0.25</v>
      </c>
      <c r="K38" s="132" t="e">
        <v>#VALUE!</v>
      </c>
      <c r="M38" s="37"/>
    </row>
    <row r="39" spans="1:13" ht="14.25" hidden="1" customHeight="1" x14ac:dyDescent="0.25">
      <c r="A39" s="40"/>
      <c r="B39" s="139" t="s">
        <v>492</v>
      </c>
      <c r="C39" s="128" t="s">
        <v>491</v>
      </c>
      <c r="D39" s="129"/>
      <c r="E39" s="130">
        <v>431</v>
      </c>
      <c r="F39" s="131" t="s">
        <v>19</v>
      </c>
      <c r="G39" s="131" t="s">
        <v>41</v>
      </c>
      <c r="H39" s="131" t="s">
        <v>56</v>
      </c>
      <c r="I39" s="134" t="s">
        <v>260</v>
      </c>
      <c r="J39" s="132">
        <v>0.25</v>
      </c>
      <c r="K39" s="132" t="e">
        <v>#VALUE!</v>
      </c>
      <c r="M39" s="37"/>
    </row>
    <row r="40" spans="1:13" ht="14.25" hidden="1" customHeight="1" x14ac:dyDescent="0.25">
      <c r="A40" s="40"/>
      <c r="B40" s="139" t="s">
        <v>271</v>
      </c>
      <c r="C40" s="128" t="s">
        <v>256</v>
      </c>
      <c r="D40" s="129" t="s">
        <v>185</v>
      </c>
      <c r="E40" s="130">
        <v>433</v>
      </c>
      <c r="F40" s="131" t="s">
        <v>19</v>
      </c>
      <c r="G40" s="131" t="s">
        <v>41</v>
      </c>
      <c r="H40" s="131" t="s">
        <v>56</v>
      </c>
      <c r="I40" s="132">
        <v>0.1</v>
      </c>
      <c r="J40" s="132">
        <v>0.25</v>
      </c>
      <c r="K40" s="132">
        <v>2.5000000000000001E-2</v>
      </c>
      <c r="M40" s="37"/>
    </row>
    <row r="41" spans="1:13" ht="14.25" hidden="1" customHeight="1" x14ac:dyDescent="0.25">
      <c r="A41" s="40"/>
      <c r="B41" s="139" t="s">
        <v>575</v>
      </c>
      <c r="C41" s="128" t="s">
        <v>258</v>
      </c>
      <c r="D41" s="129"/>
      <c r="E41" s="130">
        <v>435</v>
      </c>
      <c r="F41" s="131" t="s">
        <v>19</v>
      </c>
      <c r="G41" s="131" t="s">
        <v>41</v>
      </c>
      <c r="H41" s="131" t="s">
        <v>56</v>
      </c>
      <c r="I41" s="134" t="s">
        <v>260</v>
      </c>
      <c r="J41" s="132">
        <v>0.25</v>
      </c>
      <c r="K41" s="132" t="e">
        <v>#VALUE!</v>
      </c>
      <c r="M41" s="37"/>
    </row>
    <row r="42" spans="1:13" ht="14.25" hidden="1" customHeight="1" x14ac:dyDescent="0.25">
      <c r="A42" s="40"/>
      <c r="B42" s="139" t="s">
        <v>576</v>
      </c>
      <c r="C42" s="128" t="s">
        <v>259</v>
      </c>
      <c r="D42" s="129" t="s">
        <v>185</v>
      </c>
      <c r="E42" s="130">
        <v>437</v>
      </c>
      <c r="F42" s="131" t="s">
        <v>19</v>
      </c>
      <c r="G42" s="131" t="s">
        <v>41</v>
      </c>
      <c r="H42" s="131" t="s">
        <v>56</v>
      </c>
      <c r="I42" s="132">
        <v>0.1</v>
      </c>
      <c r="J42" s="132">
        <v>0.25</v>
      </c>
      <c r="K42" s="132">
        <v>2.5000000000000001E-2</v>
      </c>
      <c r="M42" s="37"/>
    </row>
    <row r="43" spans="1:13" ht="14.25" hidden="1" customHeight="1" x14ac:dyDescent="0.25">
      <c r="A43" s="40"/>
      <c r="B43" s="139" t="s">
        <v>577</v>
      </c>
      <c r="C43" s="128" t="s">
        <v>261</v>
      </c>
      <c r="D43" s="129" t="s">
        <v>185</v>
      </c>
      <c r="E43" s="130">
        <v>439</v>
      </c>
      <c r="F43" s="131" t="s">
        <v>19</v>
      </c>
      <c r="G43" s="131" t="s">
        <v>41</v>
      </c>
      <c r="H43" s="131" t="s">
        <v>56</v>
      </c>
      <c r="I43" s="132">
        <v>0.1</v>
      </c>
      <c r="J43" s="132">
        <v>0.25</v>
      </c>
      <c r="K43" s="132">
        <v>2.5000000000000001E-2</v>
      </c>
      <c r="M43" s="37"/>
    </row>
    <row r="44" spans="1:13" ht="14.25" hidden="1" customHeight="1" x14ac:dyDescent="0.25">
      <c r="A44" s="40"/>
      <c r="B44" s="139" t="s">
        <v>578</v>
      </c>
      <c r="C44" s="128" t="s">
        <v>262</v>
      </c>
      <c r="D44" s="129"/>
      <c r="E44" s="130">
        <v>441</v>
      </c>
      <c r="F44" s="131" t="s">
        <v>19</v>
      </c>
      <c r="G44" s="131" t="s">
        <v>41</v>
      </c>
      <c r="H44" s="131" t="s">
        <v>56</v>
      </c>
      <c r="I44" s="134" t="s">
        <v>260</v>
      </c>
      <c r="J44" s="132">
        <v>0.25</v>
      </c>
      <c r="K44" s="132" t="e">
        <v>#VALUE!</v>
      </c>
      <c r="M44" s="37"/>
    </row>
    <row r="45" spans="1:13" ht="14.25" hidden="1" customHeight="1" x14ac:dyDescent="0.25">
      <c r="A45" s="40"/>
      <c r="B45" s="139" t="s">
        <v>579</v>
      </c>
      <c r="C45" s="128" t="s">
        <v>263</v>
      </c>
      <c r="D45" s="129"/>
      <c r="E45" s="130">
        <v>443</v>
      </c>
      <c r="F45" s="131" t="s">
        <v>19</v>
      </c>
      <c r="G45" s="131" t="s">
        <v>41</v>
      </c>
      <c r="H45" s="131" t="s">
        <v>56</v>
      </c>
      <c r="I45" s="134" t="s">
        <v>260</v>
      </c>
      <c r="J45" s="132">
        <v>0.25</v>
      </c>
      <c r="K45" s="132" t="e">
        <v>#VALUE!</v>
      </c>
      <c r="M45" s="37"/>
    </row>
    <row r="46" spans="1:13" ht="14.25" hidden="1" customHeight="1" x14ac:dyDescent="0.25">
      <c r="A46" s="40"/>
      <c r="B46" s="139" t="s">
        <v>580</v>
      </c>
      <c r="C46" s="128" t="s">
        <v>264</v>
      </c>
      <c r="D46" s="129"/>
      <c r="E46" s="130">
        <v>445</v>
      </c>
      <c r="F46" s="131" t="s">
        <v>19</v>
      </c>
      <c r="G46" s="131" t="s">
        <v>41</v>
      </c>
      <c r="H46" s="131" t="s">
        <v>56</v>
      </c>
      <c r="I46" s="134" t="s">
        <v>260</v>
      </c>
      <c r="J46" s="132">
        <v>0.25</v>
      </c>
      <c r="K46" s="132" t="e">
        <v>#VALUE!</v>
      </c>
      <c r="M46" s="37"/>
    </row>
    <row r="47" spans="1:13" ht="14.25" hidden="1" customHeight="1" x14ac:dyDescent="0.25">
      <c r="A47" s="40"/>
      <c r="B47" s="139" t="s">
        <v>581</v>
      </c>
      <c r="C47" s="128" t="s">
        <v>265</v>
      </c>
      <c r="D47" s="129"/>
      <c r="E47" s="130">
        <v>447</v>
      </c>
      <c r="F47" s="131" t="s">
        <v>19</v>
      </c>
      <c r="G47" s="131" t="s">
        <v>41</v>
      </c>
      <c r="H47" s="131" t="s">
        <v>56</v>
      </c>
      <c r="I47" s="134" t="s">
        <v>260</v>
      </c>
      <c r="J47" s="132">
        <v>0.25</v>
      </c>
      <c r="K47" s="132" t="e">
        <v>#VALUE!</v>
      </c>
      <c r="M47" s="37"/>
    </row>
    <row r="48" spans="1:13" ht="14.25" hidden="1" customHeight="1" x14ac:dyDescent="0.25">
      <c r="A48" s="40"/>
      <c r="B48" s="139" t="s">
        <v>582</v>
      </c>
      <c r="C48" s="128" t="s">
        <v>266</v>
      </c>
      <c r="D48" s="129"/>
      <c r="E48" s="130">
        <v>449</v>
      </c>
      <c r="F48" s="131" t="s">
        <v>19</v>
      </c>
      <c r="G48" s="131" t="s">
        <v>41</v>
      </c>
      <c r="H48" s="131" t="s">
        <v>56</v>
      </c>
      <c r="I48" s="134" t="s">
        <v>260</v>
      </c>
      <c r="J48" s="132">
        <v>0.25</v>
      </c>
      <c r="K48" s="132" t="e">
        <v>#VALUE!</v>
      </c>
      <c r="M48" s="37"/>
    </row>
    <row r="49" spans="1:13" ht="14.25" hidden="1" customHeight="1" x14ac:dyDescent="0.25">
      <c r="A49" s="40"/>
      <c r="B49" s="139" t="s">
        <v>583</v>
      </c>
      <c r="C49" s="128" t="s">
        <v>267</v>
      </c>
      <c r="D49" s="129" t="s">
        <v>185</v>
      </c>
      <c r="E49" s="130">
        <v>451</v>
      </c>
      <c r="F49" s="131" t="s">
        <v>19</v>
      </c>
      <c r="G49" s="131" t="s">
        <v>41</v>
      </c>
      <c r="H49" s="131" t="s">
        <v>56</v>
      </c>
      <c r="I49" s="148">
        <v>0.1</v>
      </c>
      <c r="J49" s="132">
        <v>0.25</v>
      </c>
      <c r="K49" s="132">
        <v>2.5000000000000001E-2</v>
      </c>
      <c r="M49" s="37"/>
    </row>
    <row r="50" spans="1:13" ht="14.25" hidden="1" customHeight="1" x14ac:dyDescent="0.25">
      <c r="A50" s="40"/>
      <c r="B50" s="139" t="s">
        <v>584</v>
      </c>
      <c r="C50" s="128" t="s">
        <v>268</v>
      </c>
      <c r="D50" s="129"/>
      <c r="E50" s="130">
        <v>453</v>
      </c>
      <c r="F50" s="131" t="s">
        <v>19</v>
      </c>
      <c r="G50" s="131" t="s">
        <v>41</v>
      </c>
      <c r="H50" s="131" t="s">
        <v>56</v>
      </c>
      <c r="I50" s="134" t="s">
        <v>260</v>
      </c>
      <c r="J50" s="132">
        <v>0.25</v>
      </c>
      <c r="K50" s="132" t="e">
        <v>#VALUE!</v>
      </c>
      <c r="M50" s="37"/>
    </row>
    <row r="51" spans="1:13" ht="14.25" hidden="1" customHeight="1" x14ac:dyDescent="0.25">
      <c r="A51" s="40"/>
      <c r="B51" s="139" t="s">
        <v>585</v>
      </c>
      <c r="C51" s="128" t="s">
        <v>269</v>
      </c>
      <c r="D51" s="129"/>
      <c r="E51" s="130">
        <v>455</v>
      </c>
      <c r="F51" s="131" t="s">
        <v>19</v>
      </c>
      <c r="G51" s="131" t="s">
        <v>41</v>
      </c>
      <c r="H51" s="131" t="s">
        <v>56</v>
      </c>
      <c r="I51" s="134" t="s">
        <v>260</v>
      </c>
      <c r="J51" s="132">
        <v>0.25</v>
      </c>
      <c r="K51" s="132" t="e">
        <v>#VALUE!</v>
      </c>
      <c r="M51" s="37"/>
    </row>
    <row r="52" spans="1:13" ht="14.25" hidden="1" customHeight="1" x14ac:dyDescent="0.25">
      <c r="A52" s="40"/>
      <c r="B52" s="139" t="s">
        <v>586</v>
      </c>
      <c r="C52" s="128" t="s">
        <v>270</v>
      </c>
      <c r="D52" s="129" t="s">
        <v>185</v>
      </c>
      <c r="E52" s="130">
        <v>457</v>
      </c>
      <c r="F52" s="131" t="s">
        <v>19</v>
      </c>
      <c r="G52" s="131" t="s">
        <v>41</v>
      </c>
      <c r="H52" s="131" t="s">
        <v>56</v>
      </c>
      <c r="I52" s="132">
        <v>0.1</v>
      </c>
      <c r="J52" s="132">
        <v>0.25</v>
      </c>
      <c r="K52" s="132">
        <v>2.5000000000000001E-2</v>
      </c>
      <c r="M52" s="37"/>
    </row>
    <row r="53" spans="1:13" ht="14.25" hidden="1" customHeight="1" x14ac:dyDescent="0.25">
      <c r="A53" s="40"/>
      <c r="B53" s="139" t="s">
        <v>587</v>
      </c>
      <c r="C53" s="128" t="s">
        <v>493</v>
      </c>
      <c r="D53" s="129"/>
      <c r="E53" s="130">
        <v>459</v>
      </c>
      <c r="F53" s="131" t="s">
        <v>19</v>
      </c>
      <c r="G53" s="131" t="s">
        <v>41</v>
      </c>
      <c r="H53" s="131" t="s">
        <v>56</v>
      </c>
      <c r="I53" s="134" t="s">
        <v>260</v>
      </c>
      <c r="J53" s="132">
        <v>0.25</v>
      </c>
      <c r="K53" s="132" t="e">
        <v>#VALUE!</v>
      </c>
      <c r="M53" s="37"/>
    </row>
    <row r="54" spans="1:13" ht="14.25" hidden="1" customHeight="1" x14ac:dyDescent="0.25">
      <c r="A54" s="40"/>
      <c r="B54" s="139" t="s">
        <v>588</v>
      </c>
      <c r="C54" s="128" t="s">
        <v>272</v>
      </c>
      <c r="D54" s="129" t="s">
        <v>185</v>
      </c>
      <c r="E54" s="130">
        <v>460</v>
      </c>
      <c r="F54" s="131" t="s">
        <v>19</v>
      </c>
      <c r="G54" s="131" t="s">
        <v>41</v>
      </c>
      <c r="H54" s="131" t="s">
        <v>56</v>
      </c>
      <c r="I54" s="132">
        <v>0</v>
      </c>
      <c r="J54" s="132">
        <v>0.25</v>
      </c>
      <c r="K54" s="132">
        <v>0</v>
      </c>
      <c r="M54" s="37"/>
    </row>
    <row r="55" spans="1:13" ht="14.25" hidden="1" customHeight="1" x14ac:dyDescent="0.25">
      <c r="A55" s="40"/>
      <c r="B55" s="139" t="s">
        <v>589</v>
      </c>
      <c r="C55" s="128" t="s">
        <v>273</v>
      </c>
      <c r="D55" s="129"/>
      <c r="E55" s="130">
        <v>461</v>
      </c>
      <c r="F55" s="131" t="s">
        <v>19</v>
      </c>
      <c r="G55" s="131" t="s">
        <v>41</v>
      </c>
      <c r="H55" s="131" t="s">
        <v>56</v>
      </c>
      <c r="I55" s="134" t="s">
        <v>260</v>
      </c>
      <c r="J55" s="132">
        <v>0.25</v>
      </c>
      <c r="K55" s="132" t="e">
        <v>#VALUE!</v>
      </c>
      <c r="M55" s="37"/>
    </row>
    <row r="56" spans="1:13" ht="14.25" hidden="1" customHeight="1" x14ac:dyDescent="0.25">
      <c r="A56" s="40"/>
      <c r="B56" s="139" t="s">
        <v>590</v>
      </c>
      <c r="C56" s="128" t="s">
        <v>494</v>
      </c>
      <c r="D56" s="129"/>
      <c r="E56" s="130">
        <v>462</v>
      </c>
      <c r="F56" s="131" t="s">
        <v>19</v>
      </c>
      <c r="G56" s="131" t="s">
        <v>41</v>
      </c>
      <c r="H56" s="131" t="s">
        <v>56</v>
      </c>
      <c r="I56" s="134" t="s">
        <v>260</v>
      </c>
      <c r="J56" s="132">
        <v>0.25</v>
      </c>
      <c r="K56" s="132" t="e">
        <v>#VALUE!</v>
      </c>
      <c r="M56" s="37"/>
    </row>
    <row r="57" spans="1:13" ht="14.25" hidden="1" customHeight="1" x14ac:dyDescent="0.25">
      <c r="A57" s="40"/>
      <c r="B57" s="139" t="s">
        <v>591</v>
      </c>
      <c r="C57" s="128" t="s">
        <v>495</v>
      </c>
      <c r="D57" s="129"/>
      <c r="E57" s="130">
        <v>463</v>
      </c>
      <c r="F57" s="131" t="s">
        <v>19</v>
      </c>
      <c r="G57" s="131" t="s">
        <v>41</v>
      </c>
      <c r="H57" s="131" t="s">
        <v>56</v>
      </c>
      <c r="I57" s="134" t="s">
        <v>260</v>
      </c>
      <c r="J57" s="132">
        <v>0.25</v>
      </c>
      <c r="K57" s="132" t="e">
        <v>#VALUE!</v>
      </c>
      <c r="M57" s="37"/>
    </row>
    <row r="58" spans="1:13" ht="14.25" hidden="1" customHeight="1" x14ac:dyDescent="0.25">
      <c r="A58" s="40"/>
      <c r="B58" s="139" t="s">
        <v>592</v>
      </c>
      <c r="C58" s="128" t="s">
        <v>496</v>
      </c>
      <c r="D58" s="129"/>
      <c r="E58" s="130">
        <v>464</v>
      </c>
      <c r="F58" s="131" t="s">
        <v>19</v>
      </c>
      <c r="G58" s="131" t="s">
        <v>41</v>
      </c>
      <c r="H58" s="131" t="s">
        <v>56</v>
      </c>
      <c r="I58" s="134" t="s">
        <v>260</v>
      </c>
      <c r="J58" s="132">
        <v>0.25</v>
      </c>
      <c r="K58" s="132" t="e">
        <v>#VALUE!</v>
      </c>
      <c r="M58" s="37"/>
    </row>
    <row r="59" spans="1:13" ht="14.25" hidden="1" customHeight="1" x14ac:dyDescent="0.25">
      <c r="A59" s="40"/>
      <c r="B59" s="139" t="s">
        <v>593</v>
      </c>
      <c r="C59" s="128" t="s">
        <v>497</v>
      </c>
      <c r="D59" s="129"/>
      <c r="E59" s="130">
        <v>465</v>
      </c>
      <c r="F59" s="131" t="s">
        <v>19</v>
      </c>
      <c r="G59" s="131" t="s">
        <v>41</v>
      </c>
      <c r="H59" s="131" t="s">
        <v>56</v>
      </c>
      <c r="I59" s="134" t="s">
        <v>260</v>
      </c>
      <c r="J59" s="132">
        <v>0.25</v>
      </c>
      <c r="K59" s="132" t="e">
        <v>#VALUE!</v>
      </c>
      <c r="M59" s="37"/>
    </row>
    <row r="60" spans="1:13" ht="14.25" hidden="1" customHeight="1" x14ac:dyDescent="0.25">
      <c r="A60" s="40"/>
      <c r="B60" s="139" t="s">
        <v>594</v>
      </c>
      <c r="C60" s="128" t="s">
        <v>498</v>
      </c>
      <c r="D60" s="129"/>
      <c r="E60" s="130">
        <v>466</v>
      </c>
      <c r="F60" s="131" t="s">
        <v>19</v>
      </c>
      <c r="G60" s="131" t="s">
        <v>41</v>
      </c>
      <c r="H60" s="131" t="s">
        <v>56</v>
      </c>
      <c r="I60" s="134" t="s">
        <v>260</v>
      </c>
      <c r="J60" s="132">
        <v>0.25</v>
      </c>
      <c r="K60" s="132" t="e">
        <v>#VALUE!</v>
      </c>
      <c r="M60" s="37"/>
    </row>
    <row r="61" spans="1:13" ht="14.25" hidden="1" customHeight="1" x14ac:dyDescent="0.25">
      <c r="A61" s="40"/>
      <c r="B61" s="149" t="str">
        <f>B54</f>
        <v>41.2</v>
      </c>
      <c r="C61" s="150" t="s">
        <v>596</v>
      </c>
      <c r="D61" s="151"/>
      <c r="E61" s="152"/>
      <c r="F61" s="120" t="s">
        <v>19</v>
      </c>
      <c r="G61" s="120" t="s">
        <v>41</v>
      </c>
      <c r="H61" s="120" t="s">
        <v>56</v>
      </c>
      <c r="I61" s="121">
        <f>I54</f>
        <v>0</v>
      </c>
      <c r="J61" s="121">
        <v>0.25</v>
      </c>
      <c r="K61" s="121">
        <f>J61*I61</f>
        <v>0</v>
      </c>
      <c r="M61" s="37"/>
    </row>
    <row r="62" spans="1:13" ht="14.25" customHeight="1" x14ac:dyDescent="0.25">
      <c r="A62" s="40"/>
      <c r="B62" s="6" t="s">
        <v>499</v>
      </c>
      <c r="C62" s="11"/>
      <c r="D62" s="70"/>
      <c r="E62" s="13"/>
      <c r="F62" s="12"/>
      <c r="G62" s="12"/>
      <c r="H62" s="12"/>
      <c r="I62" s="14"/>
      <c r="J62" s="14"/>
      <c r="K62" s="14"/>
      <c r="M62" s="37"/>
    </row>
    <row r="63" spans="1:13" ht="14.25" customHeight="1" thickBot="1" x14ac:dyDescent="0.3">
      <c r="A63" s="40"/>
      <c r="B63" s="77"/>
      <c r="M63" s="37"/>
    </row>
    <row r="64" spans="1:13" ht="47.25" customHeight="1" thickBot="1" x14ac:dyDescent="0.3">
      <c r="A64" s="40"/>
      <c r="B64" s="77"/>
      <c r="C64" s="15" t="s">
        <v>538</v>
      </c>
      <c r="D64" s="16" t="s">
        <v>513</v>
      </c>
      <c r="E64" s="16" t="s">
        <v>69</v>
      </c>
      <c r="F64" s="18" t="s">
        <v>539</v>
      </c>
      <c r="M64" s="37"/>
    </row>
    <row r="65" spans="1:13" ht="26.25" customHeight="1" x14ac:dyDescent="0.25">
      <c r="A65" s="40"/>
      <c r="B65" s="34"/>
      <c r="C65" s="28" t="s">
        <v>274</v>
      </c>
      <c r="D65" s="29">
        <f>SUM(I12:I15)</f>
        <v>0.25</v>
      </c>
      <c r="E65" s="29">
        <f t="shared" ref="E65:E67" si="0">1/3</f>
        <v>0.33333333333333331</v>
      </c>
      <c r="F65" s="30">
        <f t="shared" ref="F65:F67" si="1">E65*D65</f>
        <v>8.3333333333333329E-2</v>
      </c>
      <c r="M65" s="37"/>
    </row>
    <row r="66" spans="1:13" ht="26.25" customHeight="1" x14ac:dyDescent="0.25">
      <c r="A66" s="40"/>
      <c r="B66" s="34"/>
      <c r="C66" s="28" t="s">
        <v>275</v>
      </c>
      <c r="D66" s="29">
        <f>SUM(I16:I28)</f>
        <v>0.99999999999999989</v>
      </c>
      <c r="E66" s="29">
        <f t="shared" si="0"/>
        <v>0.33333333333333331</v>
      </c>
      <c r="F66" s="30">
        <f t="shared" si="1"/>
        <v>0.33333333333333326</v>
      </c>
      <c r="M66" s="37"/>
    </row>
    <row r="67" spans="1:13" ht="26.25" customHeight="1" thickBot="1" x14ac:dyDescent="0.3">
      <c r="A67" s="40"/>
      <c r="B67" s="34"/>
      <c r="C67" s="28" t="s">
        <v>540</v>
      </c>
      <c r="D67" s="29">
        <f>SUM(I29:I35)</f>
        <v>1</v>
      </c>
      <c r="E67" s="29">
        <f t="shared" si="0"/>
        <v>0.33333333333333331</v>
      </c>
      <c r="F67" s="30">
        <f t="shared" si="1"/>
        <v>0.33333333333333331</v>
      </c>
      <c r="M67" s="37"/>
    </row>
    <row r="68" spans="1:13" ht="26.25" customHeight="1" thickBot="1" x14ac:dyDescent="0.3">
      <c r="A68" s="40"/>
      <c r="B68" s="77"/>
      <c r="C68" s="204" t="s">
        <v>74</v>
      </c>
      <c r="D68" s="205"/>
      <c r="E68" s="206"/>
      <c r="F68" s="25">
        <f>SUM(F65:F67)</f>
        <v>0.74999999999999989</v>
      </c>
      <c r="M68" s="37"/>
    </row>
    <row r="69" spans="1:13" ht="17.25" customHeight="1" x14ac:dyDescent="0.25">
      <c r="A69" s="40"/>
      <c r="B69" s="77"/>
      <c r="C69" s="34"/>
      <c r="D69" s="34"/>
      <c r="E69" s="34"/>
      <c r="F69" s="34"/>
      <c r="M69" s="37"/>
    </row>
    <row r="70" spans="1:13" ht="19.5" customHeight="1" x14ac:dyDescent="0.25">
      <c r="A70" s="40"/>
      <c r="B70" s="77"/>
      <c r="C70" s="34"/>
      <c r="D70" s="34"/>
      <c r="E70" s="34"/>
      <c r="F70" s="34"/>
      <c r="M70" s="37"/>
    </row>
    <row r="71" spans="1:13" ht="6" customHeight="1" x14ac:dyDescent="0.25">
      <c r="A71" s="40"/>
      <c r="B71" s="77"/>
      <c r="C71" s="34"/>
      <c r="D71" s="34"/>
      <c r="E71" s="34"/>
      <c r="F71" s="34"/>
      <c r="M71" s="37"/>
    </row>
    <row r="72" spans="1:13" ht="14.25" customHeight="1" thickBot="1" x14ac:dyDescent="0.3">
      <c r="A72" s="40"/>
      <c r="B72" s="77"/>
      <c r="M72" s="37"/>
    </row>
    <row r="73" spans="1:13" ht="43.5" customHeight="1" thickBot="1" x14ac:dyDescent="0.3">
      <c r="A73" s="40"/>
      <c r="B73" s="77"/>
      <c r="C73" s="27" t="s">
        <v>276</v>
      </c>
      <c r="D73" s="72" t="s">
        <v>513</v>
      </c>
      <c r="E73" s="72" t="s">
        <v>69</v>
      </c>
      <c r="F73" s="73" t="s">
        <v>520</v>
      </c>
      <c r="M73" s="37"/>
    </row>
    <row r="74" spans="1:13" ht="31.5" x14ac:dyDescent="0.25">
      <c r="A74" s="40"/>
      <c r="B74" s="34"/>
      <c r="C74" s="28" t="s">
        <v>277</v>
      </c>
      <c r="D74" s="29">
        <f>SUM(I36:I38)</f>
        <v>0.33333333333333331</v>
      </c>
      <c r="E74" s="29">
        <f t="shared" ref="E74:E77" si="2">1/4</f>
        <v>0.25</v>
      </c>
      <c r="F74" s="30">
        <f>E74*D74</f>
        <v>8.3333333333333329E-2</v>
      </c>
      <c r="M74" s="37"/>
    </row>
    <row r="75" spans="1:13" ht="31.5" x14ac:dyDescent="0.25">
      <c r="A75" s="40"/>
      <c r="B75" s="34"/>
      <c r="C75" s="28" t="s">
        <v>278</v>
      </c>
      <c r="D75" s="29">
        <f>SUM(I39:I52)</f>
        <v>0.5</v>
      </c>
      <c r="E75" s="29">
        <f>1/4</f>
        <v>0.25</v>
      </c>
      <c r="F75" s="30">
        <f>E75*D75</f>
        <v>0.125</v>
      </c>
      <c r="M75" s="37"/>
    </row>
    <row r="76" spans="1:13" ht="31.5" x14ac:dyDescent="0.25">
      <c r="A76" s="40"/>
      <c r="B76" s="34"/>
      <c r="C76" s="28" t="s">
        <v>279</v>
      </c>
      <c r="D76" s="29">
        <f>SUM(I53:I54)</f>
        <v>0</v>
      </c>
      <c r="E76" s="29">
        <f t="shared" si="2"/>
        <v>0.25</v>
      </c>
      <c r="F76" s="30">
        <f t="shared" ref="F76:F77" si="3">E76*D76</f>
        <v>0</v>
      </c>
      <c r="M76" s="37"/>
    </row>
    <row r="77" spans="1:13" ht="48.75" customHeight="1" thickBot="1" x14ac:dyDescent="0.3">
      <c r="A77" s="40"/>
      <c r="B77" s="34"/>
      <c r="C77" s="74" t="s">
        <v>541</v>
      </c>
      <c r="D77" s="75">
        <f>SUM(I55:I60)</f>
        <v>0</v>
      </c>
      <c r="E77" s="29">
        <f t="shared" si="2"/>
        <v>0.25</v>
      </c>
      <c r="F77" s="30">
        <f t="shared" si="3"/>
        <v>0</v>
      </c>
      <c r="M77" s="37"/>
    </row>
    <row r="78" spans="1:13" ht="27.75" customHeight="1" thickBot="1" x14ac:dyDescent="0.3">
      <c r="A78" s="40"/>
      <c r="B78" s="77"/>
      <c r="C78" s="198" t="s">
        <v>74</v>
      </c>
      <c r="D78" s="205"/>
      <c r="E78" s="206"/>
      <c r="F78" s="31">
        <f>SUM(F74:F77)</f>
        <v>0.20833333333333331</v>
      </c>
      <c r="M78" s="37"/>
    </row>
    <row r="79" spans="1:13" ht="14.25" customHeight="1" x14ac:dyDescent="0.25">
      <c r="A79" s="40"/>
      <c r="B79" s="77"/>
      <c r="M79" s="37"/>
    </row>
    <row r="80" spans="1:13" ht="16.5" thickBot="1" x14ac:dyDescent="0.3">
      <c r="A80" s="40"/>
      <c r="B80" s="77"/>
      <c r="M80" s="37"/>
    </row>
    <row r="81" spans="1:13" ht="27.75" customHeight="1" thickBot="1" x14ac:dyDescent="0.3">
      <c r="A81" s="40"/>
      <c r="B81" s="77"/>
      <c r="C81" s="195" t="s">
        <v>79</v>
      </c>
      <c r="D81" s="205"/>
      <c r="E81" s="206"/>
      <c r="F81" s="76">
        <f>(F68*50%)+(F78*50%)</f>
        <v>0.47916666666666663</v>
      </c>
      <c r="M81" s="37"/>
    </row>
    <row r="82" spans="1:13" ht="14.25" customHeight="1" x14ac:dyDescent="0.25">
      <c r="A82" s="40"/>
      <c r="B82" s="77"/>
      <c r="M82" s="37"/>
    </row>
    <row r="83" spans="1:13" ht="14.25" customHeight="1" x14ac:dyDescent="0.25">
      <c r="A83" s="40"/>
      <c r="B83" s="77"/>
      <c r="M83" s="37"/>
    </row>
    <row r="84" spans="1:13" ht="14.25" customHeight="1" x14ac:dyDescent="0.25">
      <c r="A84" s="40"/>
      <c r="B84" s="77"/>
      <c r="M84" s="37"/>
    </row>
    <row r="85" spans="1:13" ht="14.25" customHeight="1" x14ac:dyDescent="0.25">
      <c r="A85" s="40"/>
      <c r="B85" s="77"/>
      <c r="M85" s="37"/>
    </row>
    <row r="86" spans="1:13" ht="14.25" customHeight="1" x14ac:dyDescent="0.25">
      <c r="A86" s="40"/>
      <c r="B86" s="77"/>
      <c r="M86" s="37"/>
    </row>
    <row r="87" spans="1:13" ht="14.25" customHeight="1" x14ac:dyDescent="0.25">
      <c r="A87" s="40"/>
      <c r="B87" s="77"/>
      <c r="M87" s="37"/>
    </row>
    <row r="88" spans="1:13" ht="14.25" customHeight="1" x14ac:dyDescent="0.25">
      <c r="A88" s="40"/>
      <c r="B88" s="77"/>
      <c r="M88" s="37"/>
    </row>
    <row r="89" spans="1:13" ht="14.45" customHeight="1" x14ac:dyDescent="0.25">
      <c r="A89" s="40"/>
      <c r="B89" s="77"/>
      <c r="C89" s="96" t="s">
        <v>525</v>
      </c>
      <c r="D89" s="97"/>
      <c r="E89" s="97"/>
      <c r="F89" s="97"/>
      <c r="G89" s="97"/>
      <c r="H89" s="97"/>
      <c r="I89" s="97"/>
      <c r="J89" s="98"/>
      <c r="M89" s="37"/>
    </row>
    <row r="90" spans="1:13" ht="14.25" customHeight="1" x14ac:dyDescent="0.25">
      <c r="A90" s="40"/>
      <c r="B90" s="77"/>
      <c r="C90" s="89" t="s">
        <v>509</v>
      </c>
      <c r="D90" s="82"/>
      <c r="E90" s="82"/>
      <c r="F90" s="82"/>
      <c r="G90" s="82"/>
      <c r="H90" s="82"/>
      <c r="I90" s="82"/>
      <c r="J90" s="88"/>
      <c r="M90" s="37"/>
    </row>
    <row r="91" spans="1:13" ht="14.25" customHeight="1" x14ac:dyDescent="0.25">
      <c r="A91" s="40"/>
      <c r="B91" s="77"/>
      <c r="C91" s="89" t="s">
        <v>526</v>
      </c>
      <c r="D91" s="82"/>
      <c r="E91" s="82"/>
      <c r="F91" s="82"/>
      <c r="G91" s="82"/>
      <c r="H91" s="82"/>
      <c r="I91" s="82"/>
      <c r="J91" s="88"/>
      <c r="M91" s="37"/>
    </row>
    <row r="92" spans="1:13" ht="14.25" customHeight="1" x14ac:dyDescent="0.25">
      <c r="A92" s="40"/>
      <c r="B92" s="77"/>
      <c r="C92" s="100" t="s">
        <v>512</v>
      </c>
      <c r="D92" s="91"/>
      <c r="E92" s="91"/>
      <c r="F92" s="91"/>
      <c r="G92" s="91"/>
      <c r="H92" s="91"/>
      <c r="I92" s="91"/>
      <c r="J92" s="101"/>
      <c r="M92" s="37"/>
    </row>
    <row r="93" spans="1:13" ht="14.25" customHeight="1" x14ac:dyDescent="0.25">
      <c r="A93" s="40"/>
      <c r="B93" s="77"/>
      <c r="M93" s="37"/>
    </row>
    <row r="94" spans="1:13" ht="14.25" customHeight="1" x14ac:dyDescent="0.25">
      <c r="A94" s="40"/>
      <c r="B94" s="77"/>
      <c r="M94" s="37"/>
    </row>
    <row r="95" spans="1:13" ht="14.25" customHeight="1" x14ac:dyDescent="0.25">
      <c r="A95" s="40"/>
      <c r="B95" s="77"/>
      <c r="M95" s="37"/>
    </row>
    <row r="96" spans="1:13" ht="14.25" customHeight="1" x14ac:dyDescent="0.25">
      <c r="A96" s="40"/>
      <c r="B96" s="77"/>
      <c r="M96" s="37"/>
    </row>
    <row r="97" spans="1:13" ht="14.25" customHeight="1" thickBot="1" x14ac:dyDescent="0.3">
      <c r="A97" s="42"/>
      <c r="B97" s="78"/>
      <c r="C97" s="43"/>
      <c r="D97" s="43"/>
      <c r="E97" s="43"/>
      <c r="F97" s="43"/>
      <c r="G97" s="43"/>
      <c r="H97" s="43"/>
      <c r="I97" s="43"/>
      <c r="J97" s="43"/>
      <c r="K97" s="43"/>
      <c r="L97" s="43"/>
      <c r="M97" s="44"/>
    </row>
    <row r="98" spans="1:13" ht="14.25" customHeight="1" x14ac:dyDescent="0.25">
      <c r="B98" s="77"/>
    </row>
    <row r="99" spans="1:13" ht="14.25" customHeight="1" x14ac:dyDescent="0.25">
      <c r="B99" s="77"/>
    </row>
    <row r="100" spans="1:13" ht="14.25" customHeight="1" x14ac:dyDescent="0.25">
      <c r="B100" s="77"/>
    </row>
    <row r="101" spans="1:13" ht="14.25" customHeight="1" x14ac:dyDescent="0.25">
      <c r="B101" s="77"/>
    </row>
    <row r="102" spans="1:13" ht="14.25" customHeight="1" x14ac:dyDescent="0.25">
      <c r="B102" s="77"/>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sheetData>
  <sheetProtection algorithmName="SHA-512" hashValue="A24XDyihLQcDxhsGzm6eusQoJ3yqWvIXrH+Jljuqo6EY3bfVnvxUyvHY/bc9MNCje4mytWl5Y+4JZgdBDU5mOg==" saltValue="+2qHV7b4a72FMNX07YyNww==" spinCount="100000" sheet="1" objects="1" scenarios="1"/>
  <autoFilter ref="B11:K43" xr:uid="{00000000-0001-0000-0600-000000000000}"/>
  <mergeCells count="11">
    <mergeCell ref="A1:M1"/>
    <mergeCell ref="A2:M2"/>
    <mergeCell ref="C78:E78"/>
    <mergeCell ref="C81:E81"/>
    <mergeCell ref="C68:E68"/>
    <mergeCell ref="A3:M3"/>
    <mergeCell ref="A4:M4"/>
    <mergeCell ref="A7:M8"/>
    <mergeCell ref="A9:M9"/>
    <mergeCell ref="A6:M6"/>
    <mergeCell ref="A5:M5"/>
  </mergeCells>
  <hyperlinks>
    <hyperlink ref="B62"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Jeniffer Gallego González</cp:lastModifiedBy>
  <cp:lastPrinted>2024-11-12T03:14:44Z</cp:lastPrinted>
  <dcterms:created xsi:type="dcterms:W3CDTF">2024-11-03T19:02:36Z</dcterms:created>
  <dcterms:modified xsi:type="dcterms:W3CDTF">2024-12-17T06:28:19Z</dcterms:modified>
</cp:coreProperties>
</file>