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C:\Users\USUARIO\Downloads\Alcaldía de Cali 2\Alcaldía 3\Validación_ICED\0. VALIDADOS\DAGMA\"/>
    </mc:Choice>
  </mc:AlternateContent>
  <xr:revisionPtr revIDLastSave="0" documentId="13_ncr:1_{39222D27-CC8F-487A-AFCC-A9029367479A}" xr6:coauthVersionLast="43" xr6:coauthVersionMax="47" xr10:uidLastSave="{00000000-0000-0000-0000-000000000000}"/>
  <bookViews>
    <workbookView xWindow="-120" yWindow="-120" windowWidth="20730" windowHeight="1104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institucional'!$B$11:$K$37</definedName>
    <definedName name="_xlnm._FilterDatabase" localSheetId="6" hidden="1">'E. Metodología estadística'!$B$11:$K$137</definedName>
    <definedName name="_xlnm._FilterDatabase" localSheetId="7" hidden="1">'F. Accesibilidad y uso'!$B$11:$K$43</definedName>
    <definedName name="_xlnm.Print_Area" localSheetId="6">'E. Metodología estadística'!$A$1:$M$182</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138" i="6" l="1"/>
  <c r="H138" i="6"/>
  <c r="G138" i="6"/>
  <c r="F138" i="6"/>
  <c r="E138" i="6"/>
  <c r="C138" i="6"/>
  <c r="D156" i="6" l="1"/>
  <c r="D155" i="6"/>
  <c r="I61" i="7"/>
  <c r="D79" i="7" s="1"/>
  <c r="D146" i="6"/>
  <c r="D145" i="6"/>
  <c r="D144" i="6"/>
  <c r="D143" i="6"/>
  <c r="D77" i="5"/>
  <c r="D51" i="4"/>
  <c r="D76" i="7"/>
  <c r="D69" i="7"/>
  <c r="D68" i="7"/>
  <c r="D67" i="7"/>
  <c r="D77" i="7"/>
  <c r="B61" i="7"/>
  <c r="D78" i="7"/>
  <c r="D164" i="6" l="1"/>
  <c r="D163" i="6"/>
  <c r="D162" i="6"/>
  <c r="D154" i="6"/>
  <c r="D148" i="6"/>
  <c r="D147" i="6"/>
  <c r="E143" i="6"/>
  <c r="E144" i="6"/>
  <c r="E145" i="6"/>
  <c r="E146" i="6"/>
  <c r="E147" i="6"/>
  <c r="E148" i="6"/>
  <c r="E154" i="6"/>
  <c r="E155" i="6"/>
  <c r="E156" i="6"/>
  <c r="E162" i="6"/>
  <c r="E163" i="6"/>
  <c r="E164" i="6"/>
  <c r="D78" i="5"/>
  <c r="D69" i="5"/>
  <c r="D79" i="5"/>
  <c r="D49" i="4"/>
  <c r="D43" i="4"/>
  <c r="D41" i="4"/>
  <c r="F77" i="7"/>
  <c r="E77" i="7"/>
  <c r="F162" i="6" l="1"/>
  <c r="F147" i="6"/>
  <c r="F164" i="6"/>
  <c r="F148" i="6"/>
  <c r="F144" i="6"/>
  <c r="F146" i="6"/>
  <c r="F163" i="6"/>
  <c r="F154" i="6"/>
  <c r="F145" i="6"/>
  <c r="F143" i="6"/>
  <c r="F156" i="6"/>
  <c r="F155" i="6"/>
  <c r="E30" i="3"/>
  <c r="F157" i="6" l="1"/>
  <c r="F165" i="6"/>
  <c r="F149" i="6"/>
  <c r="D81" i="5"/>
  <c r="D80" i="5"/>
  <c r="D76" i="5"/>
  <c r="D71" i="5"/>
  <c r="D70" i="5"/>
  <c r="D44" i="4"/>
  <c r="D50" i="4"/>
  <c r="F167" i="6" l="1"/>
  <c r="F44" i="4"/>
  <c r="D42" i="4"/>
  <c r="F42" i="4" s="1"/>
  <c r="F41" i="4"/>
  <c r="A9" i="3"/>
  <c r="A9" i="2"/>
  <c r="E79" i="7"/>
  <c r="E78" i="7"/>
  <c r="F78" i="7" s="1"/>
  <c r="E76" i="7"/>
  <c r="F76" i="7" s="1"/>
  <c r="E69" i="7"/>
  <c r="E68" i="7"/>
  <c r="F68" i="7" s="1"/>
  <c r="E67" i="7"/>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67" i="7" l="1"/>
  <c r="F69" i="7"/>
  <c r="F79" i="7"/>
  <c r="F80" i="7" s="1"/>
  <c r="F29" i="3"/>
  <c r="G29" i="3" s="1"/>
  <c r="F76" i="5"/>
  <c r="F79" i="5"/>
  <c r="F70" i="5"/>
  <c r="F50" i="4"/>
  <c r="F52" i="4" s="1"/>
  <c r="F45" i="4"/>
  <c r="F82" i="5" l="1"/>
  <c r="F22" i="3" s="1"/>
  <c r="G22" i="3" s="1"/>
  <c r="F54" i="4"/>
  <c r="F30" i="3"/>
  <c r="G30" i="3" s="1"/>
  <c r="F72" i="5"/>
  <c r="F21" i="3" s="1"/>
  <c r="G21" i="3" s="1"/>
  <c r="F70" i="7"/>
  <c r="F36" i="3"/>
  <c r="G36" i="3" s="1"/>
  <c r="F14" i="3"/>
  <c r="G14" i="3" s="1"/>
  <c r="F15" i="3"/>
  <c r="G15" i="3" s="1"/>
  <c r="G23" i="3" l="1"/>
  <c r="E18" i="2" s="1"/>
  <c r="F18" i="2" s="1"/>
  <c r="G16" i="3"/>
  <c r="E17" i="2" s="1"/>
  <c r="F17" i="2" s="1"/>
  <c r="F28" i="3"/>
  <c r="G28" i="3" s="1"/>
  <c r="G31" i="3" s="1"/>
  <c r="E19" i="2" s="1"/>
  <c r="F19" i="2" s="1"/>
  <c r="F35" i="3"/>
  <c r="G35" i="3" s="1"/>
  <c r="F83" i="7"/>
  <c r="F84" i="5"/>
  <c r="G37" i="3" l="1"/>
  <c r="E20" i="2" s="1"/>
  <c r="F20" i="2" s="1"/>
  <c r="F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E707567D-2B26-41BB-875B-E00794529C88}">
      <text>
        <r>
          <rPr>
            <b/>
            <sz val="9"/>
            <color indexed="81"/>
            <rFont val="Tahoma"/>
            <family val="2"/>
          </rPr>
          <t>DELL:</t>
        </r>
        <r>
          <rPr>
            <sz val="9"/>
            <color indexed="81"/>
            <rFont val="Tahoma"/>
            <family val="2"/>
          </rPr>
          <t xml:space="preserve">
100%
</t>
        </r>
      </text>
    </comment>
    <comment ref="I13" authorId="0" shapeId="0" xr:uid="{54A4715B-3C05-4C2B-BB5F-73DF0144AF64}">
      <text>
        <r>
          <rPr>
            <b/>
            <sz val="9"/>
            <color indexed="81"/>
            <rFont val="Tahoma"/>
            <family val="2"/>
          </rPr>
          <t>DELL:</t>
        </r>
        <r>
          <rPr>
            <sz val="9"/>
            <color indexed="81"/>
            <rFont val="Tahoma"/>
            <family val="2"/>
          </rPr>
          <t xml:space="preserve">
100%
</t>
        </r>
      </text>
    </comment>
    <comment ref="I14" authorId="0" shapeId="0" xr:uid="{F77B264C-D93B-4717-914B-7D29E2D366B0}">
      <text>
        <r>
          <rPr>
            <b/>
            <sz val="9"/>
            <color indexed="81"/>
            <rFont val="Tahoma"/>
            <family val="2"/>
          </rPr>
          <t>DELL:</t>
        </r>
        <r>
          <rPr>
            <sz val="9"/>
            <color indexed="81"/>
            <rFont val="Tahoma"/>
            <family val="2"/>
          </rPr>
          <t xml:space="preserve">
25%
</t>
        </r>
      </text>
    </comment>
    <comment ref="I17" authorId="0" shapeId="0" xr:uid="{8A0DAB77-790A-41BD-9185-7D2D6E73D2E2}">
      <text>
        <r>
          <rPr>
            <b/>
            <sz val="9"/>
            <color indexed="81"/>
            <rFont val="Tahoma"/>
            <family val="2"/>
          </rPr>
          <t>DELL:</t>
        </r>
        <r>
          <rPr>
            <sz val="9"/>
            <color indexed="81"/>
            <rFont val="Tahoma"/>
            <family val="2"/>
          </rPr>
          <t xml:space="preserve">
25%
</t>
        </r>
      </text>
    </comment>
    <comment ref="I23" authorId="0" shapeId="0" xr:uid="{363684E4-F671-4C58-AAC7-5DEB5680FF18}">
      <text>
        <r>
          <rPr>
            <b/>
            <sz val="9"/>
            <color indexed="81"/>
            <rFont val="Tahoma"/>
            <family val="2"/>
          </rPr>
          <t>DELL:</t>
        </r>
        <r>
          <rPr>
            <sz val="9"/>
            <color indexed="81"/>
            <rFont val="Tahoma"/>
            <family val="2"/>
          </rPr>
          <t xml:space="preserve">
0%
</t>
        </r>
      </text>
    </comment>
    <comment ref="I25" authorId="0" shapeId="0" xr:uid="{91A4EEBD-A19E-48FB-B88C-C0239BBEB9F3}">
      <text>
        <r>
          <rPr>
            <b/>
            <sz val="9"/>
            <color indexed="81"/>
            <rFont val="Tahoma"/>
            <family val="2"/>
          </rPr>
          <t>DELL:</t>
        </r>
        <r>
          <rPr>
            <sz val="9"/>
            <color indexed="81"/>
            <rFont val="Tahoma"/>
            <family val="2"/>
          </rPr>
          <t xml:space="preserve">
66,7%=2/3
</t>
        </r>
      </text>
    </comment>
    <comment ref="I29" authorId="0" shapeId="0" xr:uid="{CBEFB326-86AC-47EF-8A61-6E2A5FA44E45}">
      <text>
        <r>
          <rPr>
            <b/>
            <sz val="9"/>
            <color indexed="81"/>
            <rFont val="Tahoma"/>
            <family val="2"/>
          </rPr>
          <t>DELL:</t>
        </r>
        <r>
          <rPr>
            <sz val="9"/>
            <color indexed="81"/>
            <rFont val="Tahoma"/>
            <family val="2"/>
          </rPr>
          <t xml:space="preserve">
20%
</t>
        </r>
      </text>
    </comment>
    <comment ref="I30" authorId="0" shapeId="0" xr:uid="{CD8C5346-4B3B-498E-A9F6-52D9FA71DE33}">
      <text>
        <r>
          <rPr>
            <b/>
            <sz val="9"/>
            <color indexed="81"/>
            <rFont val="Tahoma"/>
            <family val="2"/>
          </rPr>
          <t>DELL:</t>
        </r>
        <r>
          <rPr>
            <sz val="9"/>
            <color indexed="81"/>
            <rFont val="Tahoma"/>
            <family val="2"/>
          </rPr>
          <t xml:space="preserve">
20%
</t>
        </r>
      </text>
    </comment>
    <comment ref="I31" authorId="0" shapeId="0" xr:uid="{933AC370-C773-429E-86CF-146464AC10A2}">
      <text>
        <r>
          <rPr>
            <b/>
            <sz val="9"/>
            <color indexed="81"/>
            <rFont val="Tahoma"/>
            <family val="2"/>
          </rPr>
          <t>DELL:</t>
        </r>
        <r>
          <rPr>
            <sz val="9"/>
            <color indexed="81"/>
            <rFont val="Tahoma"/>
            <family val="2"/>
          </rPr>
          <t xml:space="preserve">
20%
</t>
        </r>
      </text>
    </comment>
    <comment ref="I32" authorId="0" shapeId="0" xr:uid="{F40756F2-14E6-4F90-85FB-4EB4BB2977E7}">
      <text>
        <r>
          <rPr>
            <b/>
            <sz val="9"/>
            <color indexed="81"/>
            <rFont val="Tahoma"/>
            <family val="2"/>
          </rPr>
          <t>DELL:</t>
        </r>
        <r>
          <rPr>
            <sz val="9"/>
            <color indexed="81"/>
            <rFont val="Tahoma"/>
            <family val="2"/>
          </rPr>
          <t xml:space="preserve">
20%
</t>
        </r>
      </text>
    </comment>
    <comment ref="I36" authorId="0" shapeId="0" xr:uid="{4F17BAB3-1A8D-490B-82C8-A9A01FAA8BAA}">
      <text>
        <r>
          <rPr>
            <b/>
            <sz val="9"/>
            <color indexed="81"/>
            <rFont val="Tahoma"/>
            <family val="2"/>
          </rPr>
          <t>DELL:</t>
        </r>
        <r>
          <rPr>
            <sz val="9"/>
            <color indexed="81"/>
            <rFont val="Tahoma"/>
            <family val="2"/>
          </rPr>
          <t xml:space="preserve">
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AE5A4E6-F118-4D90-8322-C0BD170114AC}">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F9F9A0CC-B729-41C9-81A4-5ACEB450DA3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3212DD65-8D12-4A24-B30D-5A003A1D045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4F512EE2-5ADD-48EB-8851-C28EF01DC54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2" authorId="0" shapeId="0" xr:uid="{3A3D949A-6188-4AC4-B288-7595A048E21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24BDA222-ACFF-47C0-B6F8-6B4C512CEABC}">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3DB3D86C-BD72-4C92-A2D3-609D561F1939}">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F165E58D-DC98-4EC4-8174-AE0DE021F839}">
      <text>
        <r>
          <rPr>
            <b/>
            <sz val="9"/>
            <color indexed="81"/>
            <rFont val="Tahoma"/>
            <family val="2"/>
          </rPr>
          <t>DELL:</t>
        </r>
        <r>
          <rPr>
            <sz val="9"/>
            <color indexed="81"/>
            <rFont val="Tahoma"/>
            <family val="2"/>
          </rPr>
          <t xml:space="preserve">
100%
</t>
        </r>
      </text>
    </comment>
    <comment ref="I34" authorId="0" shapeId="0" xr:uid="{B4A33D9E-1ED4-4BDD-9790-A9FC527B41A5}">
      <text>
        <r>
          <rPr>
            <b/>
            <sz val="9"/>
            <color indexed="81"/>
            <rFont val="Tahoma"/>
            <family val="2"/>
          </rPr>
          <t>DELL:</t>
        </r>
        <r>
          <rPr>
            <sz val="9"/>
            <color indexed="81"/>
            <rFont val="Tahoma"/>
            <family val="2"/>
          </rPr>
          <t xml:space="preserve">
25%
</t>
        </r>
      </text>
    </comment>
    <comment ref="I37" authorId="0" shapeId="0" xr:uid="{3FDEC9A6-C576-47EF-A7AA-CCE5F4706531}">
      <text>
        <r>
          <rPr>
            <b/>
            <sz val="9"/>
            <color indexed="81"/>
            <rFont val="Tahoma"/>
            <family val="2"/>
          </rPr>
          <t>DELL:</t>
        </r>
        <r>
          <rPr>
            <sz val="9"/>
            <color indexed="81"/>
            <rFont val="Tahoma"/>
            <family val="2"/>
          </rPr>
          <t xml:space="preserve">
100%
</t>
        </r>
      </text>
    </comment>
    <comment ref="I43" authorId="0" shapeId="0" xr:uid="{500AC32E-B13F-4BD6-AA70-E811B165084A}">
      <text>
        <r>
          <rPr>
            <b/>
            <sz val="9"/>
            <color indexed="81"/>
            <rFont val="Tahoma"/>
            <family val="2"/>
          </rPr>
          <t>DELL:</t>
        </r>
        <r>
          <rPr>
            <sz val="9"/>
            <color indexed="81"/>
            <rFont val="Tahoma"/>
            <family val="2"/>
          </rPr>
          <t xml:space="preserve">
25%
</t>
        </r>
      </text>
    </comment>
    <comment ref="I57" authorId="0" shapeId="0" xr:uid="{D1C050DB-E08B-4B84-9DAA-A8613391D33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E0C9158C-E984-4B10-87B6-1EB0544C323E}">
      <text>
        <r>
          <rPr>
            <b/>
            <sz val="9"/>
            <color indexed="81"/>
            <rFont val="Tahoma"/>
            <family val="2"/>
          </rPr>
          <t>DELL:</t>
        </r>
        <r>
          <rPr>
            <sz val="9"/>
            <color indexed="81"/>
            <rFont val="Tahoma"/>
            <family val="2"/>
          </rPr>
          <t xml:space="preserve">
25%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3119C5C1-4155-4661-9430-560CCCC96E13}">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5114A964-8073-4636-A6D8-8B4198B6612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5D68DF8E-28B7-4663-AF82-FDFD77EE64A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048347D7-4486-426C-8369-5258594EC4B8}">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029A0FF4-6621-4E90-A041-CFC5AB836BC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69D8387B-0AD7-4EDC-A012-244F5F2A0068}">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1D2FCE19-B807-4EFA-93A8-A94CEB931FC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4673A562-76E8-4706-B193-445D00012BD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05FA8768-3B55-424D-A31D-04A37B7F73C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97D7F32A-F0C3-483F-A815-692B0D0F494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0CB9F65D-25D9-42D7-87CA-EAE1B7FBCA8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31DD3E43-0BFC-4C45-B016-DBB9FDCA2E2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ADA89E9F-91E3-4B91-8E84-B5BFF12EFA2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2BC922BB-406A-4F87-B165-5A0A0AE5FD8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1D6CD03F-349C-453B-86FA-A06814B7005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35720D99-8826-4932-82AD-ECE87256B68C}">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C54A25AE-6ABB-4971-A6E6-1EB0156EC88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B92DEBF9-B0A3-4C1A-9F6C-9B6CE59BC6AD}">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89FD46EE-5E8F-4D63-8734-7AF15384E84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BC3293F9-C8E4-4F63-A644-7A6B1B3EE01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157A5372-6DD3-4828-AD41-C2F147626F5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7094A08C-B05D-4E9F-99CB-36FDC09C324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4166ED36-D13C-44B1-AAAC-DDAC0C08316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EC6D380D-0755-44CB-8AF0-45734C09708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0D5441C4-0AA9-4E08-AD77-8F5CE5D0A82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2A82160E-774A-44F2-A98E-D9CD9B4B0F5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51B0D5C1-AC29-4DEE-B27E-4CFE0E68BC0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D02B39FB-2CD5-431E-8204-F49CFAC692A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800ADA84-1B04-4ACD-BFA5-26C99F20AA7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1" authorId="0" shapeId="0" xr:uid="{5D602B3C-9C2E-47E0-9935-34AF718015D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2" authorId="0" shapeId="0" xr:uid="{AD5EC522-0BB8-4C0E-A2CF-1B8BAD3D194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3" authorId="0" shapeId="0" xr:uid="{F698C7D7-5D0D-4099-A4F1-23F1045EE79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4" authorId="0" shapeId="0" xr:uid="{D1A85815-8A2F-478A-AA8E-E1317E3764F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5" authorId="0" shapeId="0" xr:uid="{3CAC9306-11D0-49C7-8F96-C1C3D2E217E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6" authorId="0" shapeId="0" xr:uid="{687A0701-873A-4D1F-A807-32342A03C3F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7" authorId="0" shapeId="0" xr:uid="{ED87CE63-9348-4FA8-8091-4FCE1E77781D}">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8" authorId="0" shapeId="0" xr:uid="{65FB674B-7B19-483E-BE34-D73BA4C7B31A}">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9" authorId="0" shapeId="0" xr:uid="{B8DC92B4-13A0-4E60-B783-D391F7E80C5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0" authorId="0" shapeId="0" xr:uid="{B83FC79A-7B84-4EF6-A7E2-D083E5CA868B}">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1" authorId="0" shapeId="0" xr:uid="{3883DFCF-2CEA-46D2-8D79-A1FDC1520C7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2" authorId="0" shapeId="0" xr:uid="{19698186-A29A-40BD-BC8A-4B90FE17D5F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3" authorId="0" shapeId="0" xr:uid="{4800CD65-C4B1-46C8-8787-919D655A10F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54" authorId="0" shapeId="0" xr:uid="{4D7CDC3A-D8AB-433C-BBEC-53F98A56366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55" authorId="0" shapeId="0" xr:uid="{1B1CCF99-77A2-4003-A314-7A8C8E643F5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6" authorId="0" shapeId="0" xr:uid="{5B97B34A-F5FD-48AE-AF39-BADCFE39DDE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7" authorId="0" shapeId="0" xr:uid="{B36945DF-2C9C-4C60-9089-62E9C1BA4C2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8" authorId="0" shapeId="0" xr:uid="{B6C39EED-07C0-4AA1-8C73-B33C8AC3F08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9" authorId="0" shapeId="0" xr:uid="{F2E23498-0AF5-418C-AAD6-4B0EBB52710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60" authorId="0" shapeId="0" xr:uid="{47397B65-6543-415D-AF9D-4B27A172360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1" authorId="0" shapeId="0" xr:uid="{6B10B774-F4D6-4EB1-8481-C5977A072C9C}">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2" authorId="0" shapeId="0" xr:uid="{B6E97483-4D76-4688-B4CD-D5FAFBAAA25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3" authorId="0" shapeId="0" xr:uid="{7D2EF6A1-865B-48A3-A3F1-C9B96590C0E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64" authorId="0" shapeId="0" xr:uid="{129A6FA8-825F-4316-B518-11F5A382D73F}">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65" authorId="0" shapeId="0" xr:uid="{24183CED-3EB0-4CD9-87F5-5EF252AE1D3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66" authorId="0" shapeId="0" xr:uid="{B6BF74A7-DA47-4F93-BE4F-E7E6824ABEF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7" authorId="0" shapeId="0" xr:uid="{2F17E34E-1C7E-4B8F-92E0-B5AFCDB17BC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8" authorId="0" shapeId="0" xr:uid="{ED18B82E-CDBD-479A-9897-D15BEEBF82B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9" authorId="0" shapeId="0" xr:uid="{068045DD-DD95-4A40-A349-DF46353E4CD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70" authorId="0" shapeId="0" xr:uid="{17364055-9E6E-4E4D-8658-C34A67EC530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1" authorId="0" shapeId="0" xr:uid="{AC9FDA15-87EC-42B1-9D92-134520E07DC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72" authorId="0" shapeId="0" xr:uid="{5FBF8651-1E49-4991-A445-348E041E7B6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3" authorId="0" shapeId="0" xr:uid="{87ACA3E5-5E43-4FA2-9C94-81A44CCDEAB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74" authorId="0" shapeId="0" xr:uid="{380D04D6-31D0-4DBB-AE5D-04328458534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5" authorId="0" shapeId="0" xr:uid="{B57AA1A8-D08E-4A37-9770-285E3D78A7C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76" authorId="0" shapeId="0" xr:uid="{F7A30C8B-D90C-4C65-BD77-A828B2BC98D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7" authorId="0" shapeId="0" xr:uid="{DF3A717E-730B-41E5-A173-0B057B3D8EC3}">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78" authorId="0" shapeId="0" xr:uid="{D61DB3E6-FB17-4333-9D5B-02F83666A2F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9" authorId="0" shapeId="0" xr:uid="{1BA00982-9EC0-4722-BDB0-A4F8C6696E21}">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80" authorId="0" shapeId="0" xr:uid="{9E2EE812-4A5D-42A1-84E5-0FE30554CEA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81" authorId="0" shapeId="0" xr:uid="{810F420C-68DB-4996-A52E-AC8FB0F8C57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82" authorId="0" shapeId="0" xr:uid="{4B07F2D7-D08B-4314-85E9-9D7694A2585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83" authorId="0" shapeId="0" xr:uid="{C67E6460-6271-40E0-89F3-3DFAEECC9D5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84" authorId="0" shapeId="0" xr:uid="{325154DA-E48C-40E6-844A-E681A1EDD12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5" authorId="0" shapeId="0" xr:uid="{F0CF959D-63A8-423B-A036-9E001D06C59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6" authorId="0" shapeId="0" xr:uid="{6A88904E-4A61-4CF3-94C9-36F56D05F174}">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7" authorId="0" shapeId="0" xr:uid="{816859A9-7DD1-4D0B-9F3C-98306F18CA71}">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8" authorId="0" shapeId="0" xr:uid="{CAB6E3F2-06F7-4E4A-982D-93F8175FB9D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9" authorId="0" shapeId="0" xr:uid="{998FB03A-05EA-4903-B65B-873306A3A13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0" authorId="0" shapeId="0" xr:uid="{8D8EEC03-75B7-4D0F-966A-D3C43647D9E3}">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1" authorId="0" shapeId="0" xr:uid="{D1705447-0638-44BE-A79F-310441BD7DE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2" authorId="0" shapeId="0" xr:uid="{969D97D3-2DDD-4CBD-A824-F6D3459F70E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3" authorId="0" shapeId="0" xr:uid="{F9996670-3C11-493F-8051-A81DECDB3BD2}">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4" authorId="0" shapeId="0" xr:uid="{9D817232-5A3C-4471-98F9-F7A109538128}">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5" authorId="0" shapeId="0" xr:uid="{D7DB639C-5A87-4A98-916B-2CD962450AB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6" authorId="0" shapeId="0" xr:uid="{9AB71B9E-7C85-47CE-973E-79049C2F949F}">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7" authorId="0" shapeId="0" xr:uid="{5896CAC7-55B4-476D-9550-71FEC7563AB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8" authorId="0" shapeId="0" xr:uid="{579A4FD9-2A8D-4DBF-A053-BD020657BAF4}">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99" authorId="0" shapeId="0" xr:uid="{98FB035C-91B4-4B35-BF47-79A8DC84A06D}">
      <text>
        <r>
          <rPr>
            <b/>
            <sz val="9"/>
            <color indexed="81"/>
            <rFont val="Tahoma"/>
            <family val="2"/>
          </rPr>
          <t>DELL:</t>
        </r>
        <r>
          <rPr>
            <sz val="9"/>
            <color indexed="81"/>
            <rFont val="Tahoma"/>
            <family val="2"/>
          </rPr>
          <t xml:space="preserve">
0%</t>
        </r>
      </text>
    </comment>
    <comment ref="I100" authorId="0" shapeId="0" xr:uid="{890BEB81-BB31-4E98-B082-4253EBDBFCFA}">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1" authorId="0" shapeId="0" xr:uid="{C9F195F1-8079-4DB8-91E1-E4367409BE23}">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2" authorId="0" shapeId="0" xr:uid="{55C79B47-EF06-4561-9C60-D641A93FDC2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3" authorId="0" shapeId="0" xr:uid="{2C1E0A1B-9C94-413D-AF7B-7909B47CFDF3}">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4" authorId="0" shapeId="0" xr:uid="{06B551D8-E1C4-4BD1-AB9B-D599067B8F6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5" authorId="0" shapeId="0" xr:uid="{E490C6E9-0658-4B0F-B321-FBB945C3640C}">
      <text>
        <r>
          <rPr>
            <b/>
            <sz val="9"/>
            <color indexed="81"/>
            <rFont val="Tahoma"/>
            <family val="2"/>
          </rPr>
          <t>DELL:</t>
        </r>
        <r>
          <rPr>
            <sz val="9"/>
            <color indexed="81"/>
            <rFont val="Tahoma"/>
            <family val="2"/>
          </rPr>
          <t xml:space="preserve">
0%</t>
        </r>
      </text>
    </comment>
    <comment ref="I106" authorId="0" shapeId="0" xr:uid="{D20596D3-A6B4-49EE-86B4-655AEDA7FB8D}">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7" authorId="0" shapeId="0" xr:uid="{144DEA55-6972-4A00-9E24-FE2CE5DC5A6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8" authorId="0" shapeId="0" xr:uid="{FF53FD53-0561-4141-A78D-97188890A6D1}">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9" authorId="0" shapeId="0" xr:uid="{F20566D8-B14D-43B4-9D62-4E76C74A2F06}">
      <text>
        <r>
          <rPr>
            <b/>
            <sz val="9"/>
            <color indexed="81"/>
            <rFont val="Tahoma"/>
            <family val="2"/>
          </rPr>
          <t>DELL:</t>
        </r>
        <r>
          <rPr>
            <sz val="9"/>
            <color indexed="81"/>
            <rFont val="Tahoma"/>
            <family val="2"/>
          </rPr>
          <t xml:space="preserve">
0%</t>
        </r>
      </text>
    </comment>
    <comment ref="I110" authorId="0" shapeId="0" xr:uid="{81D05C09-9835-4C64-A6F1-1951A32DF93F}">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1" authorId="0" shapeId="0" xr:uid="{BE023CD6-0A07-4E7C-88A2-B95E53AC77B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2" authorId="0" shapeId="0" xr:uid="{1FE1EB72-4184-4E72-9B8A-3AE3C9D541D9}">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3" authorId="0" shapeId="0" xr:uid="{5C07E67F-251F-44C5-A710-1E74EE4E3DBE}">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4" authorId="0" shapeId="0" xr:uid="{547A426D-03C7-45B9-A6C7-8BD7987830EC}">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5" authorId="0" shapeId="0" xr:uid="{2A6E4F6E-5175-46E0-9BBC-87C3E1BCBAC8}">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6" authorId="0" shapeId="0" xr:uid="{398EF821-1D97-4CB6-A6E1-AAC410C97BF4}">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7" authorId="0" shapeId="0" xr:uid="{CF875D7E-9EA8-4F60-9BCB-B180391A1DB5}">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18" authorId="0" shapeId="0" xr:uid="{C8458ED3-EFDF-4AFB-A689-030DB101605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119" authorId="0" shapeId="0" xr:uid="{784E4349-1FDC-4443-8F47-31367E8C917A}">
      <text>
        <r>
          <rPr>
            <b/>
            <sz val="9"/>
            <color indexed="81"/>
            <rFont val="Tahoma"/>
            <family val="2"/>
          </rPr>
          <t>DELL:</t>
        </r>
        <r>
          <rPr>
            <sz val="9"/>
            <color indexed="81"/>
            <rFont val="Tahoma"/>
            <family val="2"/>
          </rPr>
          <t xml:space="preserve">
Como no tienen proceso de articulación, la respuesta sería no se articulan</t>
        </r>
      </text>
    </comment>
    <comment ref="I119" authorId="0" shapeId="0" xr:uid="{08110871-C028-4BF1-AA10-A2CBA9B76C99}">
      <text>
        <r>
          <rPr>
            <b/>
            <sz val="9"/>
            <color indexed="81"/>
            <rFont val="Tahoma"/>
            <family val="2"/>
          </rPr>
          <t>DELL:</t>
        </r>
        <r>
          <rPr>
            <sz val="9"/>
            <color indexed="81"/>
            <rFont val="Tahoma"/>
            <family val="2"/>
          </rPr>
          <t xml:space="preserve">
0%</t>
        </r>
      </text>
    </comment>
    <comment ref="I120" authorId="0" shapeId="0" xr:uid="{31B37DFB-16E9-48EC-BA8B-98990F96E4B5}">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1" authorId="0" shapeId="0" xr:uid="{320A9AE5-C806-4183-A0F8-D63F349AD638}">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2" authorId="0" shapeId="0" xr:uid="{45B3F7E5-0DA6-424A-95F7-4A43F79299A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3" authorId="0" shapeId="0" xr:uid="{9EAC5C7E-C71E-4CD4-8040-D693EE571E0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4" authorId="0" shapeId="0" xr:uid="{C793BE31-4BE5-4447-96EB-44BD1D3E86FB}">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5" authorId="0" shapeId="0" xr:uid="{3E7A0965-C593-4510-9C02-A0A0B07DE5DF}">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6" authorId="0" shapeId="0" xr:uid="{34FD4F7F-1A82-4A21-B1D4-C1C7E3C66CC3}">
      <text>
        <r>
          <rPr>
            <b/>
            <sz val="9"/>
            <color indexed="81"/>
            <rFont val="Tahoma"/>
            <family val="2"/>
          </rPr>
          <t>DELL:</t>
        </r>
        <r>
          <rPr>
            <sz val="9"/>
            <color indexed="81"/>
            <rFont val="Tahoma"/>
            <family val="2"/>
          </rPr>
          <t xml:space="preserve">
0%
</t>
        </r>
      </text>
    </comment>
    <comment ref="I127" authorId="0" shapeId="0" xr:uid="{06B7F4E6-2C5E-44C3-B06B-EA0F6D337CD1}">
      <text>
        <r>
          <rPr>
            <b/>
            <sz val="9"/>
            <color indexed="81"/>
            <rFont val="Tahoma"/>
            <family val="2"/>
          </rPr>
          <t>DELL:</t>
        </r>
        <r>
          <rPr>
            <sz val="9"/>
            <color indexed="81"/>
            <rFont val="Tahoma"/>
            <family val="2"/>
          </rPr>
          <t xml:space="preserve">
50%
</t>
        </r>
      </text>
    </comment>
    <comment ref="I128" authorId="0" shapeId="0" xr:uid="{FC36F160-ADE8-44D3-911E-1FEFF5DA6326}">
      <text>
        <r>
          <rPr>
            <b/>
            <sz val="9"/>
            <color indexed="81"/>
            <rFont val="Tahoma"/>
            <family val="2"/>
          </rPr>
          <t>DELL:</t>
        </r>
        <r>
          <rPr>
            <sz val="9"/>
            <color indexed="81"/>
            <rFont val="Tahoma"/>
            <family val="2"/>
          </rPr>
          <t xml:space="preserve">
50%
</t>
        </r>
      </text>
    </comment>
    <comment ref="I129" authorId="0" shapeId="0" xr:uid="{2C669256-50D6-452E-A505-61F1B5E6C724}">
      <text>
        <r>
          <rPr>
            <b/>
            <sz val="9"/>
            <color indexed="81"/>
            <rFont val="Tahoma"/>
            <family val="2"/>
          </rPr>
          <t>DELL:</t>
        </r>
        <r>
          <rPr>
            <sz val="9"/>
            <color indexed="81"/>
            <rFont val="Tahoma"/>
            <family val="2"/>
          </rPr>
          <t xml:space="preserve">
100%
</t>
        </r>
      </text>
    </comment>
    <comment ref="I130" authorId="0" shapeId="0" xr:uid="{D4E2B339-E703-411C-8BD1-26978A235EAF}">
      <text>
        <r>
          <rPr>
            <b/>
            <sz val="9"/>
            <color indexed="81"/>
            <rFont val="Tahoma"/>
            <family val="2"/>
          </rPr>
          <t>DELL:</t>
        </r>
        <r>
          <rPr>
            <sz val="9"/>
            <color indexed="81"/>
            <rFont val="Tahoma"/>
            <family val="2"/>
          </rPr>
          <t xml:space="preserve">
100%
</t>
        </r>
      </text>
    </comment>
    <comment ref="I131" authorId="0" shapeId="0" xr:uid="{09CBCFD0-F2F2-4033-ADC3-42BD96D8BC26}">
      <text>
        <r>
          <rPr>
            <b/>
            <sz val="9"/>
            <color indexed="81"/>
            <rFont val="Tahoma"/>
            <family val="2"/>
          </rPr>
          <t>DELL:</t>
        </r>
        <r>
          <rPr>
            <sz val="9"/>
            <color indexed="81"/>
            <rFont val="Tahoma"/>
            <family val="2"/>
          </rPr>
          <t xml:space="preserve">
100%
</t>
        </r>
      </text>
    </comment>
    <comment ref="I132" authorId="0" shapeId="0" xr:uid="{073E7505-1168-449D-A339-91D2C6EAB728}">
      <text>
        <r>
          <rPr>
            <b/>
            <sz val="9"/>
            <color indexed="81"/>
            <rFont val="Tahoma"/>
            <family val="2"/>
          </rPr>
          <t>DELL:</t>
        </r>
        <r>
          <rPr>
            <sz val="9"/>
            <color indexed="81"/>
            <rFont val="Tahoma"/>
            <family val="2"/>
          </rPr>
          <t xml:space="preserve">
25%
</t>
        </r>
      </text>
    </comment>
    <comment ref="I133" authorId="0" shapeId="0" xr:uid="{2B17E0B0-1C19-498A-A4F5-850D57C69868}">
      <text>
        <r>
          <rPr>
            <b/>
            <sz val="9"/>
            <color indexed="81"/>
            <rFont val="Tahoma"/>
            <family val="2"/>
          </rPr>
          <t>DELL:</t>
        </r>
        <r>
          <rPr>
            <sz val="9"/>
            <color indexed="81"/>
            <rFont val="Tahoma"/>
            <family val="2"/>
          </rPr>
          <t xml:space="preserve">
50%
</t>
        </r>
      </text>
    </comment>
    <comment ref="I134" authorId="0" shapeId="0" xr:uid="{68C19510-DD4F-4B9E-BCA5-4A8E6F557F34}">
      <text>
        <r>
          <rPr>
            <b/>
            <sz val="9"/>
            <color indexed="81"/>
            <rFont val="Tahoma"/>
            <family val="2"/>
          </rPr>
          <t>DELL:</t>
        </r>
        <r>
          <rPr>
            <sz val="9"/>
            <color indexed="81"/>
            <rFont val="Tahoma"/>
            <family val="2"/>
          </rPr>
          <t xml:space="preserve">
100%
</t>
        </r>
      </text>
    </comment>
    <comment ref="I135" authorId="0" shapeId="0" xr:uid="{A062ADBF-606B-4638-94A9-7D63D8567E25}">
      <text>
        <r>
          <rPr>
            <b/>
            <sz val="9"/>
            <color indexed="81"/>
            <rFont val="Tahoma"/>
            <family val="2"/>
          </rPr>
          <t>DELL:</t>
        </r>
        <r>
          <rPr>
            <sz val="9"/>
            <color indexed="81"/>
            <rFont val="Tahoma"/>
            <family val="2"/>
          </rPr>
          <t xml:space="preserve">
100%
</t>
        </r>
      </text>
    </comment>
    <comment ref="I136" authorId="0" shapeId="0" xr:uid="{8F93AC58-3F62-42F5-A2B9-00BC946AFECF}">
      <text>
        <r>
          <rPr>
            <b/>
            <sz val="9"/>
            <color indexed="81"/>
            <rFont val="Tahoma"/>
            <family val="2"/>
          </rPr>
          <t>DELL:</t>
        </r>
        <r>
          <rPr>
            <sz val="9"/>
            <color indexed="81"/>
            <rFont val="Tahoma"/>
            <family val="2"/>
          </rPr>
          <t xml:space="preserve">
100%
</t>
        </r>
      </text>
    </comment>
    <comment ref="I137" authorId="0" shapeId="0" xr:uid="{E1800C62-BF1E-4E6A-B0A6-3816F0E9B616}">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B3DD6D7-E0F1-449E-A9A8-875F6D081CF3}">
      <text>
        <r>
          <rPr>
            <b/>
            <sz val="9"/>
            <color indexed="81"/>
            <rFont val="Tahoma"/>
            <family val="2"/>
          </rPr>
          <t>DELL:</t>
        </r>
        <r>
          <rPr>
            <sz val="9"/>
            <color indexed="81"/>
            <rFont val="Tahoma"/>
            <family val="2"/>
          </rPr>
          <t xml:space="preserve">
25%
</t>
        </r>
      </text>
    </comment>
    <comment ref="I13" authorId="0" shapeId="0" xr:uid="{30D28919-E3E0-4AEA-ACC4-BB5451C6251E}">
      <text>
        <r>
          <rPr>
            <b/>
            <sz val="9"/>
            <color indexed="81"/>
            <rFont val="Tahoma"/>
            <family val="2"/>
          </rPr>
          <t>DELL:</t>
        </r>
        <r>
          <rPr>
            <sz val="9"/>
            <color indexed="81"/>
            <rFont val="Tahoma"/>
            <family val="2"/>
          </rPr>
          <t xml:space="preserve">
25%
</t>
        </r>
      </text>
    </comment>
    <comment ref="I14" authorId="0" shapeId="0" xr:uid="{3DA118CC-4CF6-4DF0-AD85-EDAA4894368C}">
      <text>
        <r>
          <rPr>
            <b/>
            <sz val="9"/>
            <color indexed="81"/>
            <rFont val="Tahoma"/>
            <family val="2"/>
          </rPr>
          <t>DELL:</t>
        </r>
        <r>
          <rPr>
            <sz val="9"/>
            <color indexed="81"/>
            <rFont val="Tahoma"/>
            <family val="2"/>
          </rPr>
          <t xml:space="preserve">
25%
</t>
        </r>
      </text>
    </comment>
    <comment ref="I16" authorId="0" shapeId="0" xr:uid="{7C743AA8-F14B-4BE4-BA75-AA7197C910C3}">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93FF1C91-D1C6-4F51-8C41-3E7EEC61A521}">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F6526997-487A-433A-9539-CD851DB66EDF}">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2" authorId="0" shapeId="0" xr:uid="{62A1C17C-B558-404D-AA47-C84EFE7F26B6}">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CDB86622-1899-4ADE-BD5C-B7A4B451EA8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064DAC25-9BDA-4B6A-90B1-F0B354B43269}">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79C9A44A-DDA4-4B70-9782-567F7F251832}">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0D4F17A5-6527-4925-845C-261DE22A74AB}">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1B344A0A-851D-4124-BEBE-D33AB3F9BB96}">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3" authorId="0" shapeId="0" xr:uid="{A6E687EA-C634-4341-9985-DB3C9F48A10D}">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0A3D99DA-A14A-4575-ACCD-3B9AB2AFC076}">
      <text>
        <r>
          <rPr>
            <b/>
            <sz val="9"/>
            <color indexed="81"/>
            <rFont val="Tahoma"/>
            <family val="2"/>
          </rPr>
          <t>DELL:</t>
        </r>
        <r>
          <rPr>
            <sz val="9"/>
            <color indexed="81"/>
            <rFont val="Tahoma"/>
            <family val="2"/>
          </rPr>
          <t xml:space="preserve">
33.3333%
Si la respuesta de la 37 es no se realiza difusión(0%) debe evaluarse la 38 en cualquier opción en 0%</t>
        </r>
      </text>
    </comment>
    <comment ref="I39" authorId="0" shapeId="0" xr:uid="{585A1086-9EC5-42D0-87D1-8CC90F113273}">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2" authorId="0" shapeId="0" xr:uid="{F9BA4424-079B-41BD-9765-55F5890D027B}">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3" authorId="0" shapeId="0" xr:uid="{4E553D86-52E1-4F8B-926E-DD2EFDCA1782}">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4" authorId="0" shapeId="0" xr:uid="{C4EF21FA-A426-423E-B243-D72D6C27D4FE}">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49" authorId="0" shapeId="0" xr:uid="{82389B75-8CD7-418F-A9F9-C78D627D69EC}">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1" authorId="0" shapeId="0" xr:uid="{51C94B40-51FD-487B-B024-C4E8A0B27FBA}">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2" authorId="0" shapeId="0" xr:uid="{D410E3C8-5183-4A98-AEDA-A42EE071B203}">
      <text>
        <r>
          <rPr>
            <b/>
            <sz val="9"/>
            <color indexed="81"/>
            <rFont val="Tahoma"/>
            <family val="2"/>
          </rPr>
          <t xml:space="preserve">DELL:
</t>
        </r>
        <r>
          <rPr>
            <sz val="9"/>
            <color indexed="81"/>
            <rFont val="Tahoma"/>
            <family val="2"/>
          </rPr>
          <t xml:space="preserve">la evaluación depende del # opciones seleccionadas
De 1 a 2 25%
De 3 a 5 50%
De 7 a 9 75%
más de 9 100%
cada evaluación debe sumar el total del nivel que corresponda. Ej: si son 4 es el 50% entonces cada opción vale el 12,5%
</t>
        </r>
      </text>
    </comment>
    <comment ref="I54" authorId="0" shapeId="0" xr:uid="{BE6B6F9B-751B-4549-AF0A-62D86F88CD19}">
      <text>
        <r>
          <rPr>
            <b/>
            <sz val="9"/>
            <color indexed="81"/>
            <rFont val="Tahoma"/>
            <family val="2"/>
          </rPr>
          <t>DELL:</t>
        </r>
        <r>
          <rPr>
            <sz val="9"/>
            <color indexed="81"/>
            <rFont val="Tahoma"/>
            <family val="2"/>
          </rPr>
          <t xml:space="preserve">
0%
</t>
        </r>
      </text>
    </comment>
    <comment ref="I61" authorId="0" shapeId="0" xr:uid="{E6EE3DF2-C3A3-450C-ADDC-89F27BF92EE8}">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<sst xmlns="http://schemas.openxmlformats.org/spreadsheetml/2006/main" count="1771" uniqueCount="681">
  <si>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</si>
  <si>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</si>
  <si>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</si>
  <si>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</si>
  <si>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</si>
  <si>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</si>
  <si>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</si>
  <si>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</si>
  <si>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</si>
  <si>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</si>
  <si>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</si>
  <si>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</si>
  <si>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</si>
  <si>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</si>
  <si>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</si>
  <si>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</si>
  <si>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</si>
  <si>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</si>
  <si>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</si>
  <si>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</si>
  <si>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</si>
  <si>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</si>
  <si>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</si>
  <si>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</si>
  <si>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</si>
  <si>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</si>
  <si>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</si>
  <si>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</si>
  <si>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</si>
  <si>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</si>
  <si>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</si>
  <si>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</si>
  <si>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</si>
  <si>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</si>
  <si>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</si>
  <si>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</si>
  <si>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</si>
  <si>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</si>
  <si>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</si>
  <si>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</si>
  <si>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</si>
  <si>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</si>
  <si>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</si>
  <si>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</si>
  <si>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</si>
  <si>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</si>
  <si>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</si>
  <si>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</si>
  <si>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</si>
  <si>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</si>
  <si>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</si>
  <si>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</si>
  <si>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</si>
  <si>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</si>
  <si>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</si>
  <si>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</si>
  <si>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</si>
  <si>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</si>
  <si>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</si>
  <si>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</si>
  <si>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</si>
  <si>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</si>
  <si>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</si>
  <si>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</si>
  <si>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</si>
  <si>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</si>
  <si>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</si>
  <si>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</si>
  <si>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</si>
  <si>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</si>
  <si>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</si>
  <si>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</si>
  <si>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</si>
  <si>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</si>
  <si>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</si>
  <si>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</si>
  <si>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</si>
  <si>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</si>
  <si>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</si>
  <si>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</si>
  <si>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</si>
  <si>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</si>
  <si>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</si>
  <si>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</si>
  <si>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</si>
  <si>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</si>
  <si>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</si>
  <si>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</si>
  <si>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</si>
  <si>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</si>
  <si>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</si>
  <si>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</si>
  <si>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</si>
  <si>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</si>
  <si>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</si>
  <si>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</si>
  <si>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</si>
  <si>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</si>
  <si>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</si>
  <si>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</si>
  <si>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</si>
  <si>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</si>
  <si>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</si>
  <si>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</si>
  <si>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</si>
  <si>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</si>
  <si>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</si>
  <si>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</si>
  <si>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</si>
  <si>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</si>
  <si>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</si>
  <si>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</si>
  <si>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</si>
  <si>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</si>
  <si>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</si>
  <si>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</si>
  <si>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</si>
  <si>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</si>
  <si>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</si>
  <si>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</si>
  <si>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</si>
  <si>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</si>
  <si>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</si>
  <si>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</si>
  <si>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</si>
  <si>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</si>
  <si>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</si>
  <si>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</si>
  <si>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</si>
  <si>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</si>
  <si>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</si>
  <si>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</si>
  <si>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</si>
  <si>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</si>
  <si>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</si>
  <si>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</si>
  <si>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</si>
  <si>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</si>
  <si>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</si>
  <si>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</si>
  <si>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</si>
  <si>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</si>
  <si>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</si>
  <si>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</si>
  <si>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</si>
  <si>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</si>
  <si>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</si>
  <si>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</si>
  <si>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</si>
  <si>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</si>
  <si>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</si>
  <si>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</si>
  <si>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</si>
  <si>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</si>
  <si>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</si>
  <si>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</si>
  <si>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</si>
  <si>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</si>
  <si>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</si>
  <si>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</si>
  <si>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</si>
  <si>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</si>
  <si>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</si>
  <si>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</si>
  <si>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</si>
  <si>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</si>
  <si>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</si>
  <si>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</si>
  <si>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</si>
  <si>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</si>
  <si>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</si>
  <si>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</si>
  <si>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</si>
  <si>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</si>
  <si>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</si>
  <si>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</si>
  <si>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</si>
  <si>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</si>
  <si>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</si>
  <si>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</si>
  <si>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</si>
  <si>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</si>
  <si>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</si>
  <si>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</si>
  <si>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</si>
  <si>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</si>
  <si>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</si>
  <si>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</si>
  <si>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</si>
  <si>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</si>
  <si>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</si>
  <si>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</si>
  <si>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</si>
  <si>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</si>
  <si>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</si>
  <si>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</si>
  <si>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</si>
  <si>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</si>
  <si>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</si>
  <si>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</si>
  <si>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</si>
  <si>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</si>
  <si>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</si>
  <si>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</si>
  <si>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</si>
  <si>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</si>
  <si>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</si>
  <si>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</si>
  <si>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</si>
  <si>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</si>
  <si>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</si>
  <si>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</si>
  <si>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</si>
  <si>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</si>
  <si>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</si>
  <si>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</si>
  <si>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</si>
  <si>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</si>
  <si>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</si>
  <si>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</si>
  <si>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</si>
  <si>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</si>
  <si>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</si>
  <si>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</si>
  <si>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</si>
  <si>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</si>
  <si>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</si>
  <si>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</si>
  <si>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</si>
  <si>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</si>
  <si>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</si>
  <si>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</si>
  <si>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</si>
  <si>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</si>
  <si>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</si>
  <si>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</si>
  <si>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</si>
  <si>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</si>
  <si>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</si>
  <si>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</si>
  <si>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</si>
  <si>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</si>
  <si>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</si>
  <si>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</si>
  <si>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</si>
  <si>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</si>
  <si>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</si>
  <si>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</si>
  <si>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</si>
  <si>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</si>
  <si>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</si>
  <si>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</si>
  <si>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</si>
  <si>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</si>
  <si>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</si>
  <si>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</si>
  <si>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</si>
  <si>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</si>
  <si>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</si>
  <si>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</si>
  <si>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</si>
  <si>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</si>
  <si>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</si>
  <si>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</si>
  <si>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</si>
  <si>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</si>
  <si>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</si>
  <si>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</si>
  <si>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</si>
  <si>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</si>
  <si>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</si>
  <si>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</si>
  <si>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</si>
  <si>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</si>
  <si>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</si>
  <si>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</si>
  <si>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</si>
  <si>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</si>
  <si>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</si>
  <si>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</si>
  <si>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</si>
  <si>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</si>
  <si>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</si>
  <si>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</si>
  <si>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</si>
  <si>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</si>
  <si>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</si>
  <si>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</si>
  <si>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</si>
  <si>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</si>
  <si>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</si>
  <si>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</si>
  <si>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</si>
  <si>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</si>
  <si>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</si>
  <si>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</si>
  <si>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</si>
  <si>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</si>
  <si>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</si>
  <si>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</si>
  <si>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</si>
  <si>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</si>
  <si>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</si>
  <si>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</si>
  <si>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</si>
  <si>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</si>
  <si>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</si>
  <si>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</si>
  <si>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</si>
  <si>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</si>
  <si>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</si>
  <si>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</si>
  <si>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</si>
  <si>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</si>
  <si>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</si>
  <si>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</si>
  <si>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</si>
  <si>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</si>
  <si>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</si>
  <si>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</si>
  <si>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</si>
  <si>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</si>
  <si>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</si>
  <si>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</si>
  <si>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</si>
  <si>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</si>
  <si>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</si>
  <si>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</si>
  <si>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</si>
  <si>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</si>
  <si>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</si>
  <si>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</si>
  <si>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</si>
  <si>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</si>
  <si>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</si>
  <si>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</si>
  <si>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</si>
  <si>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</si>
  <si>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</si>
  <si>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</si>
  <si>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</si>
  <si>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</si>
  <si>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</si>
  <si>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</si>
  <si>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</si>
  <si>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</si>
  <si>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</si>
  <si>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</si>
  <si>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</si>
  <si>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</si>
  <si>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</si>
  <si>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</si>
  <si>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</si>
  <si>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</si>
  <si>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</si>
  <si>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</si>
  <si>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</si>
  <si>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</si>
  <si>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</si>
  <si>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</si>
  <si>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</si>
  <si>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</si>
  <si>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</si>
  <si>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</si>
  <si>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</si>
  <si>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</si>
  <si>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</si>
  <si>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</si>
  <si>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</si>
  <si>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</si>
  <si>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</si>
  <si>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</si>
  <si>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</si>
  <si>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</si>
  <si>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</si>
  <si>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</si>
  <si>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</si>
  <si>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</si>
  <si>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</si>
  <si>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</si>
  <si>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</si>
  <si>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</si>
  <si>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</si>
  <si>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</si>
  <si>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</si>
  <si>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</si>
  <si>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</si>
  <si>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</si>
  <si>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</si>
  <si>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</si>
  <si>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</si>
  <si>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</si>
  <si>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</si>
  <si>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</si>
  <si>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</si>
  <si>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</si>
  <si>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</si>
  <si>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</si>
  <si>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</si>
  <si>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</si>
  <si>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</si>
  <si>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</si>
  <si>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</si>
  <si>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</si>
  <si>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</si>
  <si>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</si>
  <si>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</si>
  <si>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</si>
  <si>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</si>
  <si>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</si>
  <si>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</si>
  <si>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</si>
  <si>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</si>
  <si>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</si>
  <si>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</si>
  <si>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</si>
  <si>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</si>
  <si>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</si>
  <si>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</si>
  <si>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</si>
  <si>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</si>
  <si>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</si>
  <si>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</si>
  <si>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</si>
  <si>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</si>
  <si>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</si>
  <si>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</si>
  <si>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</si>
  <si>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</si>
  <si>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</si>
  <si>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</si>
  <si>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</si>
  <si>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</si>
  <si>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</si>
  <si>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</si>
  <si>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</si>
  <si>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</si>
  <si>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</si>
  <si>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</si>
  <si>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</si>
  <si>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</si>
  <si>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</si>
  <si>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</si>
  <si>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</si>
  <si>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</si>
  <si>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</si>
  <si>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</si>
  <si>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</si>
  <si>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</si>
  <si>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</si>
  <si>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</si>
  <si>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</si>
  <si>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</si>
  <si>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</si>
  <si>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</si>
  <si>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</si>
  <si>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</si>
  <si>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</si>
  <si>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</si>
  <si>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</si>
  <si>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</si>
  <si>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</si>
  <si>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</si>
  <si>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</si>
  <si>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</si>
  <si>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</si>
  <si>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</si>
  <si>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</si>
  <si>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</si>
  <si>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</si>
  <si>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</si>
  <si>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</si>
  <si>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</si>
  <si>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</si>
  <si>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</si>
  <si>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</si>
  <si>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</si>
  <si>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</si>
  <si>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</si>
  <si>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</si>
  <si>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</si>
  <si>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</si>
  <si>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</si>
  <si>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</si>
  <si>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</si>
  <si>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</si>
  <si>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</si>
  <si>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</si>
  <si>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</si>
  <si>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</si>
  <si>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</si>
  <si>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</si>
  <si>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</si>
  <si>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</si>
  <si>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</si>
  <si>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</si>
  <si>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</si>
  <si>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</si>
  <si>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</si>
  <si>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</si>
  <si>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</si>
  <si>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</si>
  <si>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</si>
  <si>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</si>
  <si>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</si>
  <si>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</si>
  <si>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</si>
  <si>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</si>
  <si>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</si>
  <si>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</si>
  <si>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</si>
  <si>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</si>
  <si>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</si>
  <si>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</si>
  <si>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</si>
  <si>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</si>
  <si>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</si>
  <si>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</si>
  <si>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</si>
  <si>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</si>
  <si>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</si>
  <si>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</si>
  <si>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</si>
  <si>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</si>
  <si>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</si>
  <si>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</si>
  <si>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</si>
  <si>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</si>
  <si>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</si>
  <si>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</si>
  <si>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</si>
  <si>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</si>
  <si>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</si>
  <si>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</si>
  <si>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</si>
  <si>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</si>
  <si>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</si>
  <si>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</si>
  <si>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</si>
  <si>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</si>
  <si>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</si>
  <si>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</si>
  <si>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</si>
  <si>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</si>
  <si>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</si>
  <si>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</si>
  <si>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</si>
  <si>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</si>
  <si>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</si>
  <si>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</si>
  <si>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</si>
  <si>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</si>
  <si>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</si>
  <si>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</si>
  <si>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</si>
  <si>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</si>
  <si>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</si>
  <si>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</si>
  <si>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</si>
  <si>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</si>
  <si>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</si>
  <si>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</si>
  <si>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</si>
  <si>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</si>
  <si>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</si>
  <si>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</si>
  <si>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</si>
  <si>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</si>
  <si>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</si>
  <si>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</si>
  <si>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</si>
  <si>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</si>
  <si>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</si>
  <si>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</si>
  <si>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</si>
  <si>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</si>
  <si>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</si>
  <si>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</si>
  <si>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</si>
  <si>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</si>
  <si>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</si>
  <si>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</si>
  <si>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</si>
  <si>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</si>
  <si>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</si>
  <si>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</si>
  <si>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</si>
  <si>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</si>
  <si>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</si>
  <si>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</si>
  <si>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</si>
  <si>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</si>
  <si>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</si>
  <si>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NA</t>
  </si>
  <si>
    <t>Documento metodológico 6</t>
  </si>
  <si>
    <t>ficha metodológica 6</t>
  </si>
  <si>
    <t>Manual operativo 6</t>
  </si>
  <si>
    <t>Diccionario de datos 6</t>
  </si>
  <si>
    <t>Documento consistencia y validación 6</t>
  </si>
  <si>
    <t>Acciones de fortalecimiento 6</t>
  </si>
  <si>
    <t>Documento metodológico 7</t>
  </si>
  <si>
    <t>ficha metodológica 7</t>
  </si>
  <si>
    <t>Manual operativo 7</t>
  </si>
  <si>
    <t>Diccionario de datos 7</t>
  </si>
  <si>
    <t>Documento consistencia y validación 7</t>
  </si>
  <si>
    <t>Acciones de fortalecimiento 7</t>
  </si>
  <si>
    <t>Documento metodológico 8</t>
  </si>
  <si>
    <t>ficha metodológica 8</t>
  </si>
  <si>
    <t>Manual operativo 8</t>
  </si>
  <si>
    <t>Diccionario de datos 8</t>
  </si>
  <si>
    <t>Documento consistencia y validación 8</t>
  </si>
  <si>
    <t>Acciones de fortalecimiento 8</t>
  </si>
  <si>
    <t>Documento metodológico 9</t>
  </si>
  <si>
    <t>ficha metodológica 9</t>
  </si>
  <si>
    <t>Manual operativo 9</t>
  </si>
  <si>
    <t>Diccionario de datos 9</t>
  </si>
  <si>
    <t>Documento consistencia y validación 9</t>
  </si>
  <si>
    <t>Acciones de fortalecimiento 9</t>
  </si>
  <si>
    <t>Documento metodológico 10</t>
  </si>
  <si>
    <t>ficha metodológica 10</t>
  </si>
  <si>
    <t>Manual operativo 10</t>
  </si>
  <si>
    <t>Diccionario de datos 10</t>
  </si>
  <si>
    <t>Documento consistencia y validación 10</t>
  </si>
  <si>
    <t>Acciones de fortalecimiento 10</t>
  </si>
  <si>
    <t>Documento metodológico 11</t>
  </si>
  <si>
    <t>ficha metodológica 11</t>
  </si>
  <si>
    <t>Manual operativo 11</t>
  </si>
  <si>
    <t>Diccionario de datos 11</t>
  </si>
  <si>
    <t>Documento consistencia y validación 11</t>
  </si>
  <si>
    <t>Acciones de fortalecimiento 11</t>
  </si>
  <si>
    <t>Documento metodológico 12</t>
  </si>
  <si>
    <t>ficha metodológica 12</t>
  </si>
  <si>
    <t>Manual operativo 12</t>
  </si>
  <si>
    <t>Diccionario de datos 12</t>
  </si>
  <si>
    <t>Documento consistencia y validación 12</t>
  </si>
  <si>
    <t>Acciones de fortalecimiento 12</t>
  </si>
  <si>
    <t>NO INDAGA para medir la satisfacción de las necesidades de los usarios de la información estadística producida utiliza</t>
  </si>
  <si>
    <t>DEPARTAMENTO ADMINISTRATIVO DE PLANEACIÓN DISTRITAL</t>
  </si>
  <si>
    <t>x</t>
  </si>
  <si>
    <t>23.1.12</t>
  </si>
  <si>
    <t>23.1.13</t>
  </si>
  <si>
    <t>23.1.14</t>
  </si>
  <si>
    <t>23.1.15</t>
  </si>
  <si>
    <t>23.1.16</t>
  </si>
  <si>
    <t>23.1.17</t>
  </si>
  <si>
    <t>23.2.12</t>
  </si>
  <si>
    <t>23.2.13</t>
  </si>
  <si>
    <t>23.2.14</t>
  </si>
  <si>
    <t>23.2.15</t>
  </si>
  <si>
    <t>23.2.16</t>
  </si>
  <si>
    <t>23.2.17</t>
  </si>
  <si>
    <t>23.3.12</t>
  </si>
  <si>
    <t>23.3.13</t>
  </si>
  <si>
    <t>23.3.14</t>
  </si>
  <si>
    <t>23.3.15</t>
  </si>
  <si>
    <t>23.3.16</t>
  </si>
  <si>
    <t>23.3.17</t>
  </si>
  <si>
    <t>23.4.12</t>
  </si>
  <si>
    <t>23.4.13</t>
  </si>
  <si>
    <t>23.4.14</t>
  </si>
  <si>
    <t>23.4.15</t>
  </si>
  <si>
    <t>23.4.16</t>
  </si>
  <si>
    <t>23.4.17</t>
  </si>
  <si>
    <t>23.5.12</t>
  </si>
  <si>
    <t>23.5.13</t>
  </si>
  <si>
    <t>23.5.14</t>
  </si>
  <si>
    <t>23.5.15</t>
  </si>
  <si>
    <t>23.5.16</t>
  </si>
  <si>
    <t>23.5.17</t>
  </si>
  <si>
    <t>23.1.21</t>
  </si>
  <si>
    <t>23.1.22</t>
  </si>
  <si>
    <t>23.1.23</t>
  </si>
  <si>
    <t>23.1.24</t>
  </si>
  <si>
    <t>23.1.25</t>
  </si>
  <si>
    <t>23.1.26</t>
  </si>
  <si>
    <t>23.2.21</t>
  </si>
  <si>
    <t>23.2.22</t>
  </si>
  <si>
    <t>23.2.23</t>
  </si>
  <si>
    <t>23.2.24</t>
  </si>
  <si>
    <t>23.2.25</t>
  </si>
  <si>
    <t>23.2.26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</si>
</sst>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1F1F1F"/>
      <name val="Aptos Narrow"/>
      <family val="2"/>
    </font>
    <font>
      <sz val="11"/>
      <color rgb="FFFFFFFF"/>
      <name val="Aptos Narrow"/>
      <family val="2"/>
    </font>
    <font>
      <sz val="11"/>
      <color rgb="FF000000"/>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0">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26" xfId="0" applyFont="1" applyBorder="1" applyAlignment="1">
      <alignment vertical="center" wrapText="1"/>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0" fontId="8" fillId="0" borderId="54" xfId="0" applyFont="1" applyBorder="1"/>
    <xf numFmtId="9" fontId="8" fillId="0" borderId="0" xfId="0" applyNumberFormat="1" applyFont="1" applyAlignment="1">
      <alignment horizontal="left" vertical="center"/>
    </xf>
    <xf numFmtId="9" fontId="10" fillId="10" borderId="13" xfId="2" applyFont="1" applyFill="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vertical="center"/>
    </xf>
    <xf numFmtId="9" fontId="24" fillId="0" borderId="0" xfId="0" applyNumberFormat="1" applyFont="1" applyAlignment="1">
      <alignment vertical="center"/>
    </xf>
    <xf numFmtId="0" fontId="8" fillId="0" borderId="26" xfId="0" applyFont="1" applyBorder="1" applyAlignment="1">
      <alignment vertical="center" wrapText="1"/>
    </xf>
    <xf numFmtId="0" fontId="8" fillId="0" borderId="26" xfId="0" applyFont="1" applyBorder="1" applyAlignment="1">
      <alignment horizontal="center" vertical="center"/>
    </xf>
    <xf numFmtId="0" fontId="24" fillId="0" borderId="77" xfId="0" applyFont="1" applyBorder="1" applyAlignment="1">
      <alignment horizontal="left" vertical="center" wrapText="1"/>
    </xf>
    <xf numFmtId="49" fontId="8" fillId="18" borderId="26" xfId="0" applyNumberFormat="1" applyFont="1" applyFill="1" applyBorder="1" applyAlignment="1">
      <alignment horizontal="right" vertical="center"/>
    </xf>
    <xf numFmtId="0" fontId="28" fillId="19" borderId="9" xfId="0" applyFont="1" applyFill="1" applyBorder="1" applyAlignment="1">
      <alignment horizontal="right" vertical="center"/>
    </xf>
    <xf numFmtId="0" fontId="29" fillId="0" borderId="9" xfId="0" applyFont="1" applyBorder="1" applyAlignment="1">
      <alignment horizontal="left" vertical="center"/>
    </xf>
    <xf numFmtId="0" fontId="29" fillId="0" borderId="22" xfId="0" applyFont="1" applyBorder="1" applyAlignment="1">
      <alignment vertical="center"/>
    </xf>
    <xf numFmtId="0" fontId="29" fillId="0" borderId="76" xfId="0" applyFont="1" applyBorder="1" applyAlignment="1">
      <alignment horizontal="center" vertical="center"/>
    </xf>
    <xf numFmtId="0" fontId="29" fillId="0" borderId="26" xfId="0" applyFont="1" applyBorder="1" applyAlignment="1">
      <alignment vertical="center"/>
    </xf>
    <xf numFmtId="9" fontId="29" fillId="0" borderId="26" xfId="0" applyNumberFormat="1" applyFont="1" applyBorder="1" applyAlignment="1">
      <alignment vertical="center"/>
    </xf>
    <xf numFmtId="165" fontId="28" fillId="19" borderId="9" xfId="0" applyNumberFormat="1" applyFont="1" applyFill="1" applyBorder="1" applyAlignment="1">
      <alignment horizontal="right" vertical="center"/>
    </xf>
    <xf numFmtId="9" fontId="29" fillId="0" borderId="26" xfId="2" applyFont="1" applyFill="1" applyBorder="1" applyAlignment="1">
      <alignment vertical="center"/>
    </xf>
    <xf numFmtId="165" fontId="28" fillId="19" borderId="17" xfId="0" applyNumberFormat="1" applyFont="1" applyFill="1" applyBorder="1" applyAlignment="1">
      <alignment horizontal="right" vertical="center"/>
    </xf>
    <xf numFmtId="0" fontId="29" fillId="0" borderId="17" xfId="0" applyFont="1" applyBorder="1" applyAlignment="1">
      <alignment horizontal="left" vertical="center"/>
    </xf>
    <xf numFmtId="0" fontId="29" fillId="0" borderId="1" xfId="0" applyFont="1" applyBorder="1" applyAlignment="1">
      <alignment vertical="center"/>
    </xf>
    <xf numFmtId="43" fontId="28" fillId="19" borderId="26" xfId="1" applyFont="1" applyFill="1" applyBorder="1" applyAlignment="1">
      <alignment horizontal="right" vertical="center"/>
    </xf>
    <xf numFmtId="49" fontId="28" fillId="19" borderId="9" xfId="0" applyNumberFormat="1" applyFont="1" applyFill="1" applyBorder="1" applyAlignment="1">
      <alignment horizontal="right" vertical="center"/>
    </xf>
    <xf numFmtId="164" fontId="29" fillId="0" borderId="26" xfId="2" applyNumberFormat="1" applyFont="1" applyFill="1" applyBorder="1" applyAlignment="1">
      <alignment vertical="center"/>
    </xf>
    <xf numFmtId="164" fontId="29" fillId="0" borderId="26" xfId="2" applyNumberFormat="1" applyFont="1" applyFill="1" applyBorder="1" applyAlignment="1">
      <alignment horizontal="right" vertical="center"/>
    </xf>
    <xf numFmtId="0" fontId="27" fillId="0" borderId="0" xfId="0" applyFont="1" applyAlignment="1">
      <alignment vertical="center"/>
    </xf>
    <xf numFmtId="9" fontId="29" fillId="0" borderId="26" xfId="0" quotePrefix="1" applyNumberFormat="1" applyFont="1" applyBorder="1" applyAlignment="1">
      <alignment vertical="center"/>
    </xf>
    <xf numFmtId="0" fontId="18" fillId="0" borderId="75" xfId="0" applyFont="1" applyBorder="1" applyAlignment="1">
      <alignment horizontal="left" vertical="center"/>
    </xf>
    <xf numFmtId="9" fontId="29" fillId="0" borderId="26" xfId="2" applyFont="1" applyBorder="1" applyAlignment="1">
      <alignment vertical="center"/>
    </xf>
    <xf numFmtId="0" fontId="8" fillId="18" borderId="26" xfId="0" applyFont="1" applyFill="1" applyBorder="1" applyAlignment="1">
      <alignment vertical="center"/>
    </xf>
    <xf numFmtId="0" fontId="8" fillId="0" borderId="26" xfId="0" applyFont="1" applyBorder="1" applyAlignment="1">
      <alignment horizontal="left" vertical="center" wrapText="1"/>
    </xf>
    <xf numFmtId="0" fontId="24" fillId="0" borderId="26" xfId="0" applyFont="1" applyBorder="1" applyAlignment="1">
      <alignment horizontal="center" vertical="center" wrapText="1"/>
    </xf>
    <xf numFmtId="9" fontId="24" fillId="0" borderId="26" xfId="2" applyFont="1" applyBorder="1" applyAlignment="1">
      <alignment vertical="center" wrapText="1"/>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global'!$E$16</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global'!$B$17:$B$20</c:f>
              <c:strCache>
                <c:ptCount val="4"/>
                <c:pt idx="0">
                  <c:v>Entorno institucional</c:v>
                </c:pt>
                <c:pt idx="1">
                  <c:v>Infraestructura</c:v>
                </c:pt>
                <c:pt idx="2">
                  <c:v>Metodología estadística</c:v>
                </c:pt>
                <c:pt idx="3">
                  <c:v>Accesibilidad y uso</c:v>
                </c:pt>
              </c:strCache>
            </c:strRef>
          </c:cat>
          <c:val>
            <c:numRef>
              <c:f>'A. Resultado global'!$E$17:$E$20</c:f>
              <c:numCache>
                <c:formatCode>0%</c:formatCode>
                <c:ptCount val="4"/>
                <c:pt idx="0">
                  <c:v>0.59027777777777779</c:v>
                </c:pt>
                <c:pt idx="1">
                  <c:v>0.75694444444444442</c:v>
                </c:pt>
                <c:pt idx="2">
                  <c:v>0.51851746031746027</c:v>
                </c:pt>
                <c:pt idx="3">
                  <c:v>0.59371249999999987</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0.3125</c:v>
                </c:pt>
                <c:pt idx="1">
                  <c:v>0.27777777777777779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0.25694444444444442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0.12962857142857143</c:v>
                </c:pt>
                <c:pt idx="1">
                  <c:v>0.1111111111111111</c:v>
                </c:pt>
                <c:pt idx="2">
                  <c:v>0.27777777777777773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0.45833333333333326</c:v>
                </c:pt>
                <c:pt idx="1">
                  <c:v>0.13537916666666666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9.1795754446356848E-3"/>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0.22222222222222221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0.16666666666666666</c:v>
                </c:pt>
                <c:pt idx="3">
                  <c:v>4.1666666666666664E-2</c:v>
                </c:pt>
                <c:pt idx="4">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estadística'!$F$142</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estadística'!$C$143:$C$148</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estadística'!$F$143:$F$148</c:f>
              <c:numCache>
                <c:formatCode>0%</c:formatCode>
                <c:ptCount val="6"/>
                <c:pt idx="0">
                  <c:v>4.7619047619047616E-2</c:v>
                </c:pt>
                <c:pt idx="1">
                  <c:v>0</c:v>
                </c:pt>
                <c:pt idx="2">
                  <c:v>7.9333333333333339E-3</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estadística'!$F$153</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estadística'!$C$154:$C$156</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estadística'!$F$154:$F$156</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estadística'!$F$161</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estadística'!$C$162:$C$164</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estadística'!$F$162:$F$164</c:f>
              <c:numCache>
                <c:formatCode>0%</c:formatCode>
                <c:ptCount val="3"/>
                <c:pt idx="0">
                  <c:v>0.33333333333333331</c:v>
                </c:pt>
                <c:pt idx="1">
                  <c:v>0.16666666666666666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uso'!$F$75</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uso'!$C$76:$C$79</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uso'!$F$76:$F$79</c:f>
              <c:numCache>
                <c:formatCode>0%</c:formatCode>
                <c:ptCount val="4"/>
                <c:pt idx="0">
                  <c:v>8.3333333333333329E-2</c:v>
                </c:pt>
                <c:pt idx="1">
                  <c:v>0.18742499999999998</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uso'!$F$66</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753435086824E-2"/>
                  <c:y val="-0.1450725430154564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uso'!$C$67:$C$69</c:f>
              <c:strCache>
                <c:ptCount val="3"/>
                <c:pt idx="0">
                  <c:v>Uso de los indicadores del organismo</c:v>
                </c:pt>
                <c:pt idx="1">
                  <c:v>Principales usuarios de la información </c:v>
                </c:pt>
                <c:pt idx="2">
                  <c:v>Difusión de resultados estadísticos</c:v>
                </c:pt>
              </c:strCache>
            </c:strRef>
          </c:cat>
          <c:val>
            <c:numRef>
              <c:f>'F. Accesibilidad y uso'!$F$67:$F$69</c:f>
              <c:numCache>
                <c:formatCode>0%</c:formatCode>
                <c:ptCount val="3"/>
                <c:pt idx="0">
                  <c:v>0.25</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5000000000000003"/>
          <c:min val="0"/>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image" Target="../media/image1.png"/><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11</xdr:row>
      <xdr:rowOff>139700</xdr:rowOff>
    </xdr:from>
    <xdr:to>
      <xdr:col>9</xdr:col>
      <xdr:colOff>851647</xdr:colOff>
      <xdr:row>22</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140</xdr:row>
      <xdr:rowOff>108858</xdr:rowOff>
    </xdr:from>
    <xdr:to>
      <xdr:col>12</xdr:col>
      <xdr:colOff>434068</xdr:colOff>
      <xdr:row>149</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150</xdr:row>
      <xdr:rowOff>141514</xdr:rowOff>
    </xdr:from>
    <xdr:to>
      <xdr:col>12</xdr:col>
      <xdr:colOff>428361</xdr:colOff>
      <xdr:row>158</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158</xdr:row>
      <xdr:rowOff>288472</xdr:rowOff>
    </xdr:from>
    <xdr:to>
      <xdr:col>12</xdr:col>
      <xdr:colOff>412296</xdr:colOff>
      <xdr:row>168</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261937</xdr:colOff>
      <xdr:row>73</xdr:row>
      <xdr:rowOff>47625</xdr:rowOff>
    </xdr:from>
    <xdr:to>
      <xdr:col>12</xdr:col>
      <xdr:colOff>371475</xdr:colOff>
      <xdr:row>81</xdr:row>
      <xdr:rowOff>209550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2" cstate="print"/>
        <a:stretch>
          <a:fillRect/>
        </a:stretch>
      </xdr:blipFill>
      <xdr:spPr>
        <a:xfrm>
          <a:off x="333375" y="66675"/>
          <a:ext cx="1047750" cy="895350"/>
        </a:xfrm>
        <a:prstGeom prst="rect">
          <a:avLst/>
        </a:prstGeom>
        <a:noFill/>
      </xdr:spPr>
    </xdr:pic>
    <xdr:clientData fLocksWithSheet="0"/>
  </xdr:oneCellAnchor>
  <xdr:twoCellAnchor>
    <xdr:from>
      <xdr:col>6</xdr:col>
      <xdr:colOff>301036</xdr:colOff>
      <xdr:row>62</xdr:row>
      <xdr:rowOff>115945</xdr:rowOff>
    </xdr:from>
    <xdr:to>
      <xdr:col>12</xdr:col>
      <xdr:colOff>341017</xdr:colOff>
      <xdr:row>71</xdr:row>
      <xdr:rowOff>189794</xdr:rowOff>
    </xdr:to>
    <xdr:graphicFrame macro="">
      <xdr:nvGraphicFramePr>
        <xdr:cNvPr id="7" name="Gráfico 6">
          <a:extLst>
            <a:ext uri="{FF2B5EF4-FFF2-40B4-BE49-F238E27FC236}">
              <a16:creationId xmlns:a16="http://schemas.microsoft.com/office/drawing/2014/main" id="{0BA94727-106E-FBD3-0FCC-65C35FD41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172"/>
      <c r="B1" s="173"/>
      <c r="C1" s="173"/>
      <c r="D1" s="173"/>
      <c r="E1" s="173"/>
      <c r="F1" s="173"/>
      <c r="G1" s="173"/>
      <c r="H1" s="173"/>
      <c r="I1" s="174"/>
    </row>
    <row r="2" spans="1:9" ht="17.45" customHeight="1">
      <c r="A2" s="175" t="s">
        <v>0</v>
      </c>
      <c r="B2" s="176"/>
      <c r="C2" s="176"/>
      <c r="D2" s="176"/>
      <c r="E2" s="176"/>
      <c r="F2" s="176"/>
      <c r="G2" s="176"/>
      <c r="H2" s="176"/>
      <c r="I2" s="177"/>
    </row>
    <row r="3" spans="1:9" ht="17.45" customHeight="1">
      <c r="A3" s="175" t="s">
        <v>1</v>
      </c>
      <c r="B3" s="176"/>
      <c r="C3" s="176"/>
      <c r="D3" s="176"/>
      <c r="E3" s="176"/>
      <c r="F3" s="176"/>
      <c r="G3" s="176"/>
      <c r="H3" s="176"/>
      <c r="I3" s="177"/>
    </row>
    <row r="4" spans="1:9" ht="17.45" customHeight="1">
      <c r="A4" s="175" t="s">
        <v>2</v>
      </c>
      <c r="B4" s="176"/>
      <c r="C4" s="176"/>
      <c r="D4" s="176"/>
      <c r="E4" s="176"/>
      <c r="F4" s="176"/>
      <c r="G4" s="176"/>
      <c r="H4" s="176"/>
      <c r="I4" s="177"/>
    </row>
    <row r="5" spans="1:9" ht="17.45" customHeight="1">
      <c r="A5" s="175">
        <v>2024</v>
      </c>
      <c r="B5" s="176"/>
      <c r="C5" s="176"/>
      <c r="D5" s="176"/>
      <c r="E5" s="176"/>
      <c r="F5" s="176"/>
      <c r="G5" s="176"/>
      <c r="H5" s="176"/>
      <c r="I5" s="177"/>
    </row>
    <row r="6" spans="1:9" ht="15" customHeight="1">
      <c r="A6" s="160"/>
      <c r="B6" s="161"/>
      <c r="C6" s="161"/>
      <c r="D6" s="161"/>
      <c r="E6" s="161"/>
      <c r="F6" s="161"/>
      <c r="G6" s="161"/>
      <c r="H6" s="161"/>
      <c r="I6" s="162"/>
    </row>
    <row r="7" spans="1:9">
      <c r="A7" s="163" t="s">
        <v>3</v>
      </c>
      <c r="B7" s="164"/>
      <c r="C7" s="164"/>
      <c r="D7" s="164"/>
      <c r="E7" s="164"/>
      <c r="F7" s="164"/>
      <c r="G7" s="164"/>
      <c r="H7" s="164"/>
      <c r="I7" s="165"/>
    </row>
    <row r="8" spans="1:9">
      <c r="A8" s="166"/>
      <c r="B8" s="167"/>
      <c r="C8" s="167"/>
      <c r="D8" s="167"/>
      <c r="E8" s="167"/>
      <c r="F8" s="167"/>
      <c r="G8" s="167"/>
      <c r="H8" s="167"/>
      <c r="I8" s="168"/>
    </row>
    <row r="9" spans="1:9" ht="23.25" customHeight="1" thickBot="1">
      <c r="A9" s="169" t="s">
        <v>286</v>
      </c>
      <c r="B9" s="170"/>
      <c r="C9" s="170"/>
      <c r="D9" s="170"/>
      <c r="E9" s="170"/>
      <c r="F9" s="170"/>
      <c r="G9" s="170"/>
      <c r="H9" s="170"/>
      <c r="I9" s="171"/>
    </row>
    <row r="10" spans="1:9">
      <c r="A10" s="40"/>
      <c r="I10" s="37"/>
    </row>
    <row r="11" spans="1:9" ht="15.75">
      <c r="A11" s="63" t="s">
        <v>4</v>
      </c>
      <c r="B11" s="66" t="s">
        <v>5</v>
      </c>
      <c r="C11" s="64"/>
      <c r="D11" s="64"/>
      <c r="E11" s="64"/>
      <c r="F11" s="64"/>
      <c r="G11" s="64"/>
      <c r="H11" s="64"/>
      <c r="I11" s="65"/>
    </row>
    <row r="12" spans="1:9" ht="35.25" customHeight="1">
      <c r="A12" s="40"/>
      <c r="B12" s="12" t="s">
        <v>6</v>
      </c>
      <c r="I12" s="37"/>
    </row>
    <row r="13" spans="1:9" ht="15.75">
      <c r="A13" s="63" t="s">
        <v>7</v>
      </c>
      <c r="B13" s="66" t="s">
        <v>8</v>
      </c>
      <c r="C13" s="64"/>
      <c r="D13" s="64"/>
      <c r="E13" s="64"/>
      <c r="F13" s="64"/>
      <c r="G13" s="64"/>
      <c r="H13" s="64"/>
      <c r="I13" s="65"/>
    </row>
    <row r="14" spans="1:9" ht="31.5" customHeight="1">
      <c r="A14" s="40"/>
      <c r="B14" s="12" t="s">
        <v>9</v>
      </c>
      <c r="I14" s="37"/>
    </row>
    <row r="15" spans="1:9" ht="15.75">
      <c r="A15" s="63" t="s">
        <v>10</v>
      </c>
      <c r="B15" s="66" t="s">
        <v>11</v>
      </c>
      <c r="C15" s="64"/>
      <c r="D15" s="64"/>
      <c r="E15" s="64"/>
      <c r="F15" s="64"/>
      <c r="G15" s="64"/>
      <c r="H15" s="64"/>
      <c r="I15" s="65"/>
    </row>
    <row r="16" spans="1:9" ht="36" customHeight="1">
      <c r="A16" s="40"/>
      <c r="B16" s="12" t="s">
        <v>12</v>
      </c>
      <c r="I16" s="37"/>
    </row>
    <row r="17" spans="1:9" ht="15.75">
      <c r="A17" s="63" t="s">
        <v>13</v>
      </c>
      <c r="B17" s="66" t="s">
        <v>14</v>
      </c>
      <c r="C17" s="64"/>
      <c r="D17" s="64"/>
      <c r="E17" s="64"/>
      <c r="F17" s="64"/>
      <c r="G17" s="64"/>
      <c r="H17" s="64"/>
      <c r="I17" s="65"/>
    </row>
    <row r="18" spans="1:9" ht="32.25" customHeight="1">
      <c r="A18" s="40"/>
      <c r="B18" s="12" t="s">
        <v>15</v>
      </c>
      <c r="I18" s="37"/>
    </row>
    <row r="19" spans="1:9" ht="15.75">
      <c r="A19" s="63" t="s">
        <v>16</v>
      </c>
      <c r="B19" s="66" t="s">
        <v>17</v>
      </c>
      <c r="C19" s="64"/>
      <c r="D19" s="64"/>
      <c r="E19" s="64"/>
      <c r="F19" s="64"/>
      <c r="G19" s="64"/>
      <c r="H19" s="64"/>
      <c r="I19" s="65"/>
    </row>
    <row r="20" spans="1:9" ht="31.5" customHeight="1">
      <c r="A20" s="40"/>
      <c r="B20" s="12" t="s">
        <v>520</v>
      </c>
      <c r="I20" s="37"/>
    </row>
    <row r="21" spans="1:9" ht="15.75">
      <c r="A21" s="63" t="s">
        <v>18</v>
      </c>
      <c r="B21" s="66" t="s">
        <v>19</v>
      </c>
      <c r="C21" s="64"/>
      <c r="D21" s="64"/>
      <c r="E21" s="64"/>
      <c r="F21" s="64"/>
      <c r="G21" s="64"/>
      <c r="H21" s="64"/>
      <c r="I21" s="65"/>
    </row>
    <row r="22" spans="1:9" ht="30" customHeight="1">
      <c r="A22" s="40"/>
      <c r="B22" s="12" t="s">
        <v>20</v>
      </c>
      <c r="I22" s="37"/>
    </row>
    <row r="23" spans="1:9" ht="30" customHeight="1">
      <c r="A23" s="40"/>
      <c r="B23" s="12"/>
      <c r="I23" s="37"/>
    </row>
    <row r="24" spans="1:9" ht="14.45" customHeight="1">
      <c r="A24" s="67" t="s">
        <v>522</v>
      </c>
      <c r="B24" s="12"/>
      <c r="I24" s="37"/>
    </row>
    <row r="25" spans="1:9" ht="15" customHeight="1">
      <c r="A25" s="67" t="s">
        <v>500</v>
      </c>
      <c r="I25" s="37"/>
    </row>
    <row r="26" spans="1:9" ht="15" customHeight="1">
      <c r="A26" s="67" t="s">
        <v>501</v>
      </c>
      <c r="I26" s="37"/>
    </row>
    <row r="27" spans="1:9" ht="15" customHeight="1">
      <c r="A27" s="67" t="s">
        <v>504</v>
      </c>
      <c r="I27" s="37"/>
    </row>
    <row r="28" spans="1:9" ht="15" customHeight="1">
      <c r="A28" s="67" t="s">
        <v>521</v>
      </c>
      <c r="I28" s="37"/>
    </row>
    <row r="29" spans="1:9" ht="15" customHeight="1">
      <c r="A29" s="40"/>
      <c r="I29" s="37"/>
    </row>
    <row r="30" spans="1:9" ht="15" customHeight="1">
      <c r="A30" s="67" t="s">
        <v>502</v>
      </c>
      <c r="I30" s="37"/>
    </row>
    <row r="31" spans="1:9" ht="15" customHeight="1">
      <c r="A31" s="40" t="s">
        <v>503</v>
      </c>
      <c r="I31" s="37"/>
    </row>
    <row r="32" spans="1:9" ht="15" customHeight="1">
      <c r="A32" s="69">
        <v>2024</v>
      </c>
      <c r="I32" s="37"/>
    </row>
    <row r="33" spans="1:9" ht="15" customHeight="1" thickBot="1">
      <c r="A33" s="42"/>
      <c r="B33" s="43"/>
      <c r="C33" s="43"/>
      <c r="D33" s="43"/>
      <c r="E33" s="43"/>
      <c r="F33" s="43"/>
      <c r="G33" s="43"/>
      <c r="H33" s="43"/>
      <c r="I33" s="44"/>
    </row>
  </sheetData>
  <sheetProtection algorithmName="SHA-512" hashValue="bYdZH8cc483HppxmGgsn2K5DoRpX9fXjnPHxeD75OD5IF82K1sOGg896xs/veRZtaeMxZCn0/DM+S+UhftU+EQ==" saltValue="IuEjWlzajXpPqEscCEYW7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9"/>
  <sheetViews>
    <sheetView showGridLines="0" tabSelected="1" topLeftCell="A4" zoomScale="77" zoomScaleNormal="85" workbookViewId="0">
      <selection activeCell="E25" sqref="E25"/>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172"/>
      <c r="B1" s="188"/>
      <c r="C1" s="188"/>
      <c r="D1" s="188"/>
      <c r="E1" s="188"/>
      <c r="F1" s="188"/>
      <c r="G1" s="188"/>
      <c r="H1" s="188"/>
      <c r="I1" s="188"/>
      <c r="J1" s="189"/>
    </row>
    <row r="2" spans="1:10" ht="18" customHeight="1">
      <c r="A2" s="175" t="s">
        <v>0</v>
      </c>
      <c r="B2" s="176"/>
      <c r="C2" s="176"/>
      <c r="D2" s="176"/>
      <c r="E2" s="176"/>
      <c r="F2" s="176"/>
      <c r="G2" s="176"/>
      <c r="H2" s="176"/>
      <c r="I2" s="176"/>
      <c r="J2" s="190"/>
    </row>
    <row r="3" spans="1:10" ht="18" customHeight="1">
      <c r="A3" s="175" t="s">
        <v>1</v>
      </c>
      <c r="B3" s="176"/>
      <c r="C3" s="176"/>
      <c r="D3" s="176"/>
      <c r="E3" s="176"/>
      <c r="F3" s="176"/>
      <c r="G3" s="176"/>
      <c r="H3" s="176"/>
      <c r="I3" s="176"/>
      <c r="J3" s="190"/>
    </row>
    <row r="4" spans="1:10" ht="18" customHeight="1">
      <c r="A4" s="175" t="s">
        <v>2</v>
      </c>
      <c r="B4" s="176"/>
      <c r="C4" s="176"/>
      <c r="D4" s="176"/>
      <c r="E4" s="176"/>
      <c r="F4" s="176"/>
      <c r="G4" s="176"/>
      <c r="H4" s="176"/>
      <c r="I4" s="176"/>
      <c r="J4" s="190"/>
    </row>
    <row r="5" spans="1:10" ht="18" customHeight="1">
      <c r="A5" s="175">
        <v>2024</v>
      </c>
      <c r="B5" s="176"/>
      <c r="C5" s="176"/>
      <c r="D5" s="176"/>
      <c r="E5" s="176"/>
      <c r="F5" s="176"/>
      <c r="G5" s="176"/>
      <c r="H5" s="176"/>
      <c r="I5" s="176"/>
      <c r="J5" s="190"/>
    </row>
    <row r="6" spans="1:10">
      <c r="A6" s="180"/>
      <c r="B6" s="181"/>
      <c r="C6" s="181"/>
      <c r="D6" s="181"/>
      <c r="E6" s="181"/>
      <c r="F6" s="181"/>
      <c r="G6" s="181"/>
      <c r="H6" s="181"/>
      <c r="I6" s="181"/>
      <c r="J6" s="182"/>
    </row>
    <row r="7" spans="1:10">
      <c r="A7" s="183" t="s">
        <v>3</v>
      </c>
      <c r="B7" s="167"/>
      <c r="C7" s="167"/>
      <c r="D7" s="167"/>
      <c r="E7" s="167"/>
      <c r="F7" s="167"/>
      <c r="G7" s="167"/>
      <c r="H7" s="167"/>
      <c r="I7" s="167"/>
      <c r="J7" s="168"/>
    </row>
    <row r="8" spans="1:10">
      <c r="A8" s="166"/>
      <c r="B8" s="167"/>
      <c r="C8" s="167"/>
      <c r="D8" s="167"/>
      <c r="E8" s="167"/>
      <c r="F8" s="167"/>
      <c r="G8" s="167"/>
      <c r="H8" s="167"/>
      <c r="I8" s="167"/>
      <c r="J8" s="168"/>
    </row>
    <row r="9" spans="1:10" ht="15.75">
      <c r="A9" s="184" t="str">
        <f>ÍNDICE!A9</f>
        <v>DEPARTAMENTO ADMINISTRATIVO DE LA GESTIÓN DEL MEDIO AMBIENTE</v>
      </c>
      <c r="B9" s="167"/>
      <c r="C9" s="167"/>
      <c r="D9" s="167"/>
      <c r="E9" s="167"/>
      <c r="F9" s="167"/>
      <c r="G9" s="167"/>
      <c r="H9" s="167"/>
      <c r="I9" s="167"/>
      <c r="J9" s="168"/>
    </row>
    <row r="10" spans="1:10" ht="15" customHeight="1" thickBot="1">
      <c r="A10" s="185" t="s">
        <v>525</v>
      </c>
      <c r="B10" s="186"/>
      <c r="C10" s="186"/>
      <c r="D10" s="186"/>
      <c r="E10" s="186"/>
      <c r="F10" s="186"/>
      <c r="G10" s="186"/>
      <c r="H10" s="186"/>
      <c r="I10" s="186"/>
      <c r="J10" s="187"/>
    </row>
    <row r="11" spans="1:10" ht="15" customHeight="1">
      <c r="A11" s="34"/>
      <c r="B11" s="34"/>
      <c r="C11" s="34"/>
      <c r="D11" s="34"/>
      <c r="E11" s="34"/>
      <c r="F11" s="34"/>
      <c r="G11" s="34"/>
      <c r="H11" s="34"/>
      <c r="I11" s="34"/>
      <c r="J11" s="41"/>
    </row>
    <row r="12" spans="1:10" ht="15" customHeight="1">
      <c r="A12" s="34"/>
      <c r="B12" s="34"/>
      <c r="C12" s="34"/>
      <c r="D12" s="34"/>
      <c r="E12" s="34"/>
      <c r="F12" s="34"/>
      <c r="G12" s="34"/>
      <c r="H12" s="34"/>
      <c r="I12" s="34"/>
      <c r="J12" s="41"/>
    </row>
    <row r="13" spans="1:10" ht="15" customHeight="1">
      <c r="A13" s="34"/>
      <c r="B13" s="34"/>
      <c r="C13" s="34"/>
      <c r="D13" s="34"/>
      <c r="E13" s="34"/>
      <c r="F13" s="34"/>
      <c r="G13" s="34"/>
      <c r="H13" s="34"/>
      <c r="I13" s="34"/>
      <c r="J13" s="41"/>
    </row>
    <row r="14" spans="1:10" ht="15" customHeight="1">
      <c r="A14" s="40"/>
      <c r="J14" s="37"/>
    </row>
    <row r="15" spans="1:10" ht="15" customHeight="1" thickBot="1">
      <c r="A15" s="40"/>
      <c r="J15" s="37"/>
    </row>
    <row r="16" spans="1:10" ht="31.5">
      <c r="A16" s="40"/>
      <c r="B16" s="55" t="s">
        <v>21</v>
      </c>
      <c r="C16" s="56" t="s">
        <v>22</v>
      </c>
      <c r="D16" s="56" t="s">
        <v>23</v>
      </c>
      <c r="E16" s="56" t="s">
        <v>24</v>
      </c>
      <c r="F16" s="57" t="s">
        <v>526</v>
      </c>
      <c r="J16" s="37"/>
    </row>
    <row r="17" spans="1:10" ht="21" customHeight="1">
      <c r="A17" s="40"/>
      <c r="B17" s="58" t="s">
        <v>11</v>
      </c>
      <c r="C17" s="61">
        <v>1</v>
      </c>
      <c r="D17" s="54">
        <v>0.25</v>
      </c>
      <c r="E17" s="54">
        <f>'B. Resultado por dimensiones'!G16</f>
        <v>0.59027777777777779</v>
      </c>
      <c r="F17" s="38">
        <f>E17*D17</f>
        <v>0.14756944444444445</v>
      </c>
      <c r="J17" s="37"/>
    </row>
    <row r="18" spans="1:10" ht="24" customHeight="1">
      <c r="A18" s="40"/>
      <c r="B18" s="58" t="s">
        <v>14</v>
      </c>
      <c r="C18" s="61">
        <v>2</v>
      </c>
      <c r="D18" s="54">
        <v>0.25</v>
      </c>
      <c r="E18" s="54">
        <f>'B. Resultado por dimensiones'!G23</f>
        <v>0.75694444444444442</v>
      </c>
      <c r="F18" s="38">
        <f>E18*D18</f>
        <v>0.1892361111111111</v>
      </c>
      <c r="J18" s="37"/>
    </row>
    <row r="19" spans="1:10" ht="25.5" customHeight="1">
      <c r="A19" s="40"/>
      <c r="B19" s="58" t="s">
        <v>17</v>
      </c>
      <c r="C19" s="61">
        <v>3</v>
      </c>
      <c r="D19" s="54">
        <v>0.25</v>
      </c>
      <c r="E19" s="54">
        <f>'B. Resultado por dimensiones'!G31</f>
        <v>0.51851746031746027</v>
      </c>
      <c r="F19" s="38">
        <f>E19*D19</f>
        <v>0.12962936507936507</v>
      </c>
      <c r="J19" s="37"/>
    </row>
    <row r="20" spans="1:10" ht="24.75" customHeight="1" thickBot="1">
      <c r="A20" s="40"/>
      <c r="B20" s="59" t="s">
        <v>19</v>
      </c>
      <c r="C20" s="62">
        <v>4</v>
      </c>
      <c r="D20" s="60">
        <v>0.25</v>
      </c>
      <c r="E20" s="60">
        <f>'B. Resultado por dimensiones'!G37</f>
        <v>0.59371249999999987</v>
      </c>
      <c r="F20" s="39">
        <f>E20*D20</f>
        <v>0.14842812499999997</v>
      </c>
      <c r="J20" s="37"/>
    </row>
    <row r="21" spans="1:10" ht="22.5" customHeight="1" thickBot="1">
      <c r="A21" s="40"/>
      <c r="B21" s="107" t="s">
        <v>25</v>
      </c>
      <c r="C21" s="178" t="s">
        <v>26</v>
      </c>
      <c r="D21" s="179"/>
      <c r="E21" s="179"/>
      <c r="F21" s="108">
        <f>SUM(F17:F20)</f>
        <v>0.61486304563492067</v>
      </c>
      <c r="J21" s="37"/>
    </row>
    <row r="22" spans="1:10" ht="15" customHeight="1">
      <c r="A22" s="40"/>
      <c r="C22" s="53"/>
      <c r="D22" s="53"/>
      <c r="E22" s="53"/>
      <c r="F22" s="53"/>
      <c r="J22" s="37"/>
    </row>
    <row r="23" spans="1:10" ht="15" customHeight="1">
      <c r="A23" s="40"/>
      <c r="J23" s="37"/>
    </row>
    <row r="24" spans="1:10" ht="15" customHeight="1">
      <c r="A24" s="40"/>
      <c r="J24" s="37"/>
    </row>
    <row r="25" spans="1:10" ht="15" customHeight="1">
      <c r="A25" s="40"/>
      <c r="J25" s="37"/>
    </row>
    <row r="26" spans="1:10" ht="15" customHeight="1">
      <c r="A26" s="40"/>
      <c r="J26" s="37"/>
    </row>
    <row r="27" spans="1:10" ht="15" customHeight="1">
      <c r="A27" s="40"/>
      <c r="J27" s="37"/>
    </row>
    <row r="28" spans="1:10" ht="15" customHeight="1">
      <c r="A28" s="40"/>
      <c r="J28" s="37"/>
    </row>
    <row r="29" spans="1:10" ht="15" customHeight="1">
      <c r="A29" s="40"/>
      <c r="J29" s="37"/>
    </row>
    <row r="30" spans="1:10" ht="15" customHeight="1">
      <c r="A30" s="40"/>
      <c r="J30" s="37"/>
    </row>
    <row r="31" spans="1:10" ht="15" customHeight="1">
      <c r="A31" s="67"/>
      <c r="J31" s="37"/>
    </row>
    <row r="32" spans="1:10" ht="15" customHeight="1">
      <c r="A32" s="67"/>
      <c r="J32" s="37"/>
    </row>
    <row r="33" spans="1:10" ht="15" customHeight="1">
      <c r="A33" s="67"/>
      <c r="J33" s="37"/>
    </row>
    <row r="34" spans="1:10" ht="15" customHeight="1">
      <c r="A34" s="67"/>
      <c r="J34" s="37"/>
    </row>
    <row r="35" spans="1:10" ht="15" customHeight="1">
      <c r="A35" s="40"/>
      <c r="J35" s="37"/>
    </row>
    <row r="36" spans="1:10" ht="15" customHeight="1">
      <c r="A36" s="67"/>
      <c r="J36" s="37"/>
    </row>
    <row r="37" spans="1:10" ht="15" customHeight="1">
      <c r="A37" s="40"/>
      <c r="J37" s="37"/>
    </row>
    <row r="38" spans="1:10" ht="15" customHeight="1">
      <c r="A38" s="69"/>
      <c r="J38" s="37"/>
    </row>
    <row r="39" spans="1:10" ht="15" customHeight="1">
      <c r="A39" s="40"/>
      <c r="J39" s="37"/>
    </row>
    <row r="40" spans="1:10" ht="15" customHeight="1">
      <c r="A40" s="40"/>
      <c r="J40" s="37"/>
    </row>
    <row r="41" spans="1:10" ht="15" customHeight="1">
      <c r="A41" s="40"/>
      <c r="B41" s="85" t="s">
        <v>523</v>
      </c>
      <c r="C41" s="86"/>
      <c r="D41" s="86"/>
      <c r="E41" s="86"/>
      <c r="F41" s="86"/>
      <c r="G41" s="86"/>
      <c r="H41" s="86"/>
      <c r="I41" s="87"/>
      <c r="J41" s="80"/>
    </row>
    <row r="42" spans="1:10" ht="15" customHeight="1">
      <c r="A42" s="40"/>
      <c r="B42" s="89" t="s">
        <v>507</v>
      </c>
      <c r="C42" s="82"/>
      <c r="D42" s="82"/>
      <c r="E42" s="82"/>
      <c r="F42" s="82"/>
      <c r="G42" s="82"/>
      <c r="H42" s="82"/>
      <c r="I42" s="88"/>
      <c r="J42" s="83"/>
    </row>
    <row r="43" spans="1:10" ht="15" customHeight="1">
      <c r="A43" s="40"/>
      <c r="B43" s="89" t="s">
        <v>524</v>
      </c>
      <c r="C43" s="82"/>
      <c r="D43" s="82"/>
      <c r="E43" s="82"/>
      <c r="F43" s="82"/>
      <c r="G43" s="82"/>
      <c r="H43" s="82"/>
      <c r="I43" s="88"/>
      <c r="J43" s="83"/>
    </row>
    <row r="44" spans="1:10" ht="15" customHeight="1">
      <c r="A44" s="40"/>
      <c r="B44" s="90" t="s">
        <v>510</v>
      </c>
      <c r="C44" s="91"/>
      <c r="D44" s="92"/>
      <c r="E44" s="92"/>
      <c r="F44" s="92"/>
      <c r="G44" s="92"/>
      <c r="H44" s="92"/>
      <c r="I44" s="93"/>
      <c r="J44" s="80"/>
    </row>
    <row r="45" spans="1:10" ht="15" customHeight="1">
      <c r="A45" s="40"/>
      <c r="J45" s="37"/>
    </row>
    <row r="46" spans="1:10" ht="15" customHeight="1">
      <c r="A46" s="40"/>
      <c r="J46" s="37"/>
    </row>
    <row r="47" spans="1:10" ht="15" customHeight="1">
      <c r="A47" s="40"/>
      <c r="J47" s="37"/>
    </row>
    <row r="48" spans="1:10" ht="15" customHeight="1">
      <c r="A48" s="40"/>
      <c r="J48" s="37"/>
    </row>
    <row r="49" spans="1:10" ht="15" customHeight="1" thickBot="1">
      <c r="A49" s="42"/>
      <c r="B49" s="43"/>
      <c r="C49" s="43"/>
      <c r="D49" s="43"/>
      <c r="E49" s="43"/>
      <c r="F49" s="43"/>
      <c r="G49" s="43"/>
      <c r="H49" s="43"/>
      <c r="I49" s="43"/>
      <c r="J49" s="44"/>
    </row>
  </sheetData>
  <sheetProtection algorithmName="SHA-512" hashValue="Rv+hch2GVHBVk11BZb+AFyx3pjP0Dn81HuSFTyWzlPEIcusSXRsTu+fWZztSah3HB1xr6nkUXsMqb0MX5X7aKA==" saltValue="n/R2ujjgBTm5wDreOXmpog==" spinCount="100000" sheet="1" objects="1" scenarios="1"/>
  <mergeCells count="10">
    <mergeCell ref="A1:J1"/>
    <mergeCell ref="A2:J2"/>
    <mergeCell ref="A3:J3"/>
    <mergeCell ref="A4:J4"/>
    <mergeCell ref="A5:J5"/>
    <mergeCell ref="C21:E21"/>
    <mergeCell ref="A6:J6"/>
    <mergeCell ref="A7:J8"/>
    <mergeCell ref="A9:J9"/>
    <mergeCell ref="A10:J10"/>
  </mergeCells>
  <hyperlinks>
    <hyperlink ref="B17" location="'C. Entorno Institucional'!A1" display="Entorno institucional" xr:uid="{98E3CED6-C149-4B95-9A6C-F22D330AC0A9}"/>
    <hyperlink ref="B18" location="'D. Infraestructura'!A1" display="Infraestructura" xr:uid="{5168CD59-1722-456A-BB2A-BD3DEC10C0E9}"/>
    <hyperlink ref="B19" location="'E. Metodología Estadística'!A1" display="Metodología estadística" xr:uid="{F2E7DBEB-5F57-4C9F-9969-7D1C3638C5F4}"/>
    <hyperlink ref="B20"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topLeftCell="A2" workbookViewId="0">
      <selection activeCell="A10" sqref="A10"/>
    </sheetView>
  </sheetViews>
  <sheetFormatPr baseColWidth="10" defaultRowHeight="14.25"/>
  <cols>
    <col min="1" max="1" width="82.25" bestFit="1" customWidth="1"/>
  </cols>
  <sheetData>
    <row r="1" spans="1:1" ht="15.75" thickBot="1">
      <c r="A1" s="4" t="s">
        <v>306</v>
      </c>
    </row>
    <row r="2" spans="1:1" ht="16.5" thickBot="1">
      <c r="A2" s="2" t="s">
        <v>285</v>
      </c>
    </row>
    <row r="3" spans="1:1" ht="16.5" thickBot="1">
      <c r="A3" s="2" t="s">
        <v>281</v>
      </c>
    </row>
    <row r="4" spans="1:1" ht="16.5" thickBot="1">
      <c r="A4" s="2" t="s">
        <v>280</v>
      </c>
    </row>
    <row r="5" spans="1:1" ht="16.5" thickBot="1">
      <c r="A5" s="2" t="s">
        <v>282</v>
      </c>
    </row>
    <row r="6" spans="1:1" ht="16.5" thickBot="1">
      <c r="A6" s="2" t="s">
        <v>279</v>
      </c>
    </row>
    <row r="7" spans="1:1" ht="16.5" thickBot="1">
      <c r="A7" s="2" t="s">
        <v>283</v>
      </c>
    </row>
    <row r="8" spans="1:1" ht="16.5" thickBot="1">
      <c r="A8" s="2" t="s">
        <v>286</v>
      </c>
    </row>
    <row r="9" spans="1:1" ht="16.5" thickBot="1">
      <c r="A9" s="2" t="s">
        <v>637</v>
      </c>
    </row>
    <row r="10" spans="1:1" ht="16.5" thickBot="1">
      <c r="A10" s="2" t="s">
        <v>284</v>
      </c>
    </row>
    <row r="11" spans="1:1" ht="16.5" thickBot="1">
      <c r="A11" s="2" t="s">
        <v>291</v>
      </c>
    </row>
    <row r="12" spans="1:1" ht="16.5" thickBot="1">
      <c r="A12" s="2" t="s">
        <v>295</v>
      </c>
    </row>
    <row r="13" spans="1:1" ht="16.5" thickBot="1">
      <c r="A13" s="2" t="s">
        <v>294</v>
      </c>
    </row>
    <row r="14" spans="1:1" ht="16.5" thickBot="1">
      <c r="A14" s="2" t="s">
        <v>296</v>
      </c>
    </row>
    <row r="15" spans="1:1" ht="16.5" thickBot="1">
      <c r="A15" s="2" t="s">
        <v>293</v>
      </c>
    </row>
    <row r="16" spans="1:1" ht="16.5" thickBot="1">
      <c r="A16" s="2" t="s">
        <v>290</v>
      </c>
    </row>
    <row r="17" spans="1:1" ht="16.5" thickBot="1">
      <c r="A17" s="2" t="s">
        <v>287</v>
      </c>
    </row>
    <row r="18" spans="1:1" ht="16.5" thickBot="1">
      <c r="A18" s="2" t="s">
        <v>298</v>
      </c>
    </row>
    <row r="19" spans="1:1" ht="16.5" thickBot="1">
      <c r="A19" s="2" t="s">
        <v>297</v>
      </c>
    </row>
    <row r="20" spans="1:1" ht="16.5" thickBot="1">
      <c r="A20" s="2" t="s">
        <v>288</v>
      </c>
    </row>
    <row r="21" spans="1:1" ht="16.5" thickBot="1">
      <c r="A21" s="2" t="s">
        <v>292</v>
      </c>
    </row>
    <row r="22" spans="1:1" ht="16.5" thickBot="1">
      <c r="A22" s="2" t="s">
        <v>289</v>
      </c>
    </row>
    <row r="23" spans="1:1" ht="16.5" thickBot="1">
      <c r="A23" s="2" t="s">
        <v>300</v>
      </c>
    </row>
    <row r="24" spans="1:1" ht="16.5" thickBot="1">
      <c r="A24" s="2" t="s">
        <v>299</v>
      </c>
    </row>
    <row r="25" spans="1:1" ht="16.5" thickBot="1">
      <c r="A25" s="2" t="s">
        <v>499</v>
      </c>
    </row>
    <row r="26" spans="1:1" ht="16.5" thickBot="1">
      <c r="A26" s="2" t="s">
        <v>301</v>
      </c>
    </row>
    <row r="27" spans="1:1" ht="16.5" thickBot="1">
      <c r="A27" s="3" t="s">
        <v>305</v>
      </c>
    </row>
    <row r="28" spans="1:1" ht="16.5" thickBot="1">
      <c r="A28" s="1" t="s">
        <v>302</v>
      </c>
    </row>
    <row r="29" spans="1:1" ht="16.5" thickBot="1">
      <c r="A29" s="5" t="s">
        <v>303</v>
      </c>
    </row>
    <row r="30" spans="1:1" ht="16.5" thickBot="1">
      <c r="A30" s="2" t="s">
        <v>304</v>
      </c>
    </row>
  </sheetData>
  <sortState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23" sqref="D23:F23"/>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172"/>
      <c r="B1" s="188"/>
      <c r="C1" s="188"/>
      <c r="D1" s="188"/>
      <c r="E1" s="188"/>
      <c r="F1" s="188"/>
      <c r="G1" s="188"/>
      <c r="H1" s="188"/>
      <c r="I1" s="188"/>
      <c r="J1" s="189"/>
    </row>
    <row r="2" spans="1:10" ht="18">
      <c r="A2" s="175" t="s">
        <v>0</v>
      </c>
      <c r="B2" s="176"/>
      <c r="C2" s="176"/>
      <c r="D2" s="176"/>
      <c r="E2" s="176"/>
      <c r="F2" s="176"/>
      <c r="G2" s="176"/>
      <c r="H2" s="176"/>
      <c r="I2" s="176"/>
      <c r="J2" s="190"/>
    </row>
    <row r="3" spans="1:10" ht="18">
      <c r="A3" s="175" t="s">
        <v>1</v>
      </c>
      <c r="B3" s="176"/>
      <c r="C3" s="176"/>
      <c r="D3" s="176"/>
      <c r="E3" s="176"/>
      <c r="F3" s="176"/>
      <c r="G3" s="176"/>
      <c r="H3" s="176"/>
      <c r="I3" s="176"/>
      <c r="J3" s="190"/>
    </row>
    <row r="4" spans="1:10" ht="18">
      <c r="A4" s="175" t="s">
        <v>2</v>
      </c>
      <c r="B4" s="176"/>
      <c r="C4" s="176"/>
      <c r="D4" s="176"/>
      <c r="E4" s="176"/>
      <c r="F4" s="176"/>
      <c r="G4" s="176"/>
      <c r="H4" s="176"/>
      <c r="I4" s="176"/>
      <c r="J4" s="190"/>
    </row>
    <row r="5" spans="1:10" ht="18">
      <c r="A5" s="175">
        <v>2024</v>
      </c>
      <c r="B5" s="176"/>
      <c r="C5" s="176"/>
      <c r="D5" s="176"/>
      <c r="E5" s="176"/>
      <c r="F5" s="176"/>
      <c r="G5" s="176"/>
      <c r="H5" s="176"/>
      <c r="I5" s="176"/>
      <c r="J5" s="190"/>
    </row>
    <row r="6" spans="1:10">
      <c r="A6" s="180"/>
      <c r="B6" s="181"/>
      <c r="C6" s="181"/>
      <c r="D6" s="181"/>
      <c r="E6" s="181"/>
      <c r="F6" s="181"/>
      <c r="G6" s="181"/>
      <c r="H6" s="181"/>
      <c r="I6" s="181"/>
      <c r="J6" s="182"/>
    </row>
    <row r="7" spans="1:10">
      <c r="A7" s="163" t="s">
        <v>3</v>
      </c>
      <c r="B7" s="164"/>
      <c r="C7" s="164"/>
      <c r="D7" s="164"/>
      <c r="E7" s="164"/>
      <c r="F7" s="164"/>
      <c r="G7" s="164"/>
      <c r="H7" s="164"/>
      <c r="I7" s="164"/>
      <c r="J7" s="165"/>
    </row>
    <row r="8" spans="1:10">
      <c r="A8" s="196"/>
      <c r="B8" s="161"/>
      <c r="C8" s="161"/>
      <c r="D8" s="161"/>
      <c r="E8" s="161"/>
      <c r="F8" s="161"/>
      <c r="G8" s="161"/>
      <c r="H8" s="161"/>
      <c r="I8" s="161"/>
      <c r="J8" s="162"/>
    </row>
    <row r="9" spans="1:10" ht="15.75">
      <c r="A9" s="200" t="str">
        <f>ÍNDICE!A9</f>
        <v>DEPARTAMENTO ADMINISTRATIVO DE LA GESTIÓN DEL MEDIO AMBIENTE</v>
      </c>
      <c r="B9" s="164"/>
      <c r="C9" s="164"/>
      <c r="D9" s="164"/>
      <c r="E9" s="164"/>
      <c r="F9" s="164"/>
      <c r="G9" s="164"/>
      <c r="H9" s="164"/>
      <c r="I9" s="164"/>
      <c r="J9" s="165"/>
    </row>
    <row r="10" spans="1:10" ht="16.5" thickBot="1">
      <c r="A10" s="185" t="s">
        <v>27</v>
      </c>
      <c r="B10" s="186"/>
      <c r="C10" s="186"/>
      <c r="D10" s="186"/>
      <c r="E10" s="186"/>
      <c r="F10" s="186"/>
      <c r="G10" s="186"/>
      <c r="H10" s="186"/>
      <c r="I10" s="186"/>
      <c r="J10" s="187"/>
    </row>
    <row r="11" spans="1:10">
      <c r="A11" s="40"/>
      <c r="B11" s="34"/>
      <c r="C11" s="34"/>
      <c r="D11" s="34"/>
      <c r="E11" s="34"/>
      <c r="F11" s="34"/>
      <c r="G11" s="34"/>
      <c r="H11" s="34"/>
      <c r="I11" s="34"/>
      <c r="J11" s="41"/>
    </row>
    <row r="12" spans="1:10" ht="15" customHeight="1" thickBot="1">
      <c r="A12" s="40"/>
      <c r="J12" s="37"/>
    </row>
    <row r="13" spans="1:10" ht="28.5" customHeight="1">
      <c r="A13" s="40"/>
      <c r="B13" s="47" t="s">
        <v>21</v>
      </c>
      <c r="C13" s="48" t="s">
        <v>22</v>
      </c>
      <c r="D13" s="48" t="s">
        <v>28</v>
      </c>
      <c r="E13" s="48" t="s">
        <v>23</v>
      </c>
      <c r="F13" s="48" t="s">
        <v>29</v>
      </c>
      <c r="G13" s="49" t="s">
        <v>526</v>
      </c>
      <c r="J13" s="37"/>
    </row>
    <row r="14" spans="1:10" ht="37.5" customHeight="1">
      <c r="A14" s="40"/>
      <c r="B14" s="191" t="s">
        <v>11</v>
      </c>
      <c r="C14" s="45">
        <v>1</v>
      </c>
      <c r="D14" s="45" t="s">
        <v>527</v>
      </c>
      <c r="E14" s="46">
        <v>0.5</v>
      </c>
      <c r="F14" s="46">
        <f>'C. Entorno institucional'!F45</f>
        <v>0.625</v>
      </c>
      <c r="G14" s="50">
        <f>E14*F14</f>
        <v>0.3125</v>
      </c>
      <c r="J14" s="37"/>
    </row>
    <row r="15" spans="1:10" ht="37.5" customHeight="1">
      <c r="A15" s="40"/>
      <c r="B15" s="192"/>
      <c r="C15" s="45">
        <v>2</v>
      </c>
      <c r="D15" s="45" t="s">
        <v>31</v>
      </c>
      <c r="E15" s="46">
        <v>0.5</v>
      </c>
      <c r="F15" s="46">
        <f>'C. Entorno institucional'!F52</f>
        <v>0.55555555555555558</v>
      </c>
      <c r="G15" s="50">
        <f>F15*E15</f>
        <v>0.27777777777777779</v>
      </c>
      <c r="J15" s="37"/>
    </row>
    <row r="16" spans="1:10" ht="37.5" customHeight="1" thickBot="1">
      <c r="A16" s="40"/>
      <c r="B16" s="193"/>
      <c r="C16" s="51" t="s">
        <v>32</v>
      </c>
      <c r="D16" s="194" t="s">
        <v>528</v>
      </c>
      <c r="E16" s="195"/>
      <c r="F16" s="195"/>
      <c r="G16" s="52">
        <f>SUM(G14:G15)</f>
        <v>0.59027777777777779</v>
      </c>
      <c r="J16" s="37"/>
    </row>
    <row r="17" spans="1:10" ht="15" customHeight="1">
      <c r="A17" s="40"/>
      <c r="J17" s="37"/>
    </row>
    <row r="18" spans="1:10" ht="15" customHeight="1">
      <c r="A18" s="40"/>
      <c r="J18" s="37"/>
    </row>
    <row r="19" spans="1:10" ht="15" customHeight="1" thickBot="1">
      <c r="A19" s="40"/>
      <c r="J19" s="37"/>
    </row>
    <row r="20" spans="1:10" ht="31.5">
      <c r="A20" s="40"/>
      <c r="B20" s="47" t="s">
        <v>21</v>
      </c>
      <c r="C20" s="48" t="s">
        <v>22</v>
      </c>
      <c r="D20" s="48" t="s">
        <v>28</v>
      </c>
      <c r="E20" s="48" t="s">
        <v>23</v>
      </c>
      <c r="F20" s="48" t="s">
        <v>29</v>
      </c>
      <c r="G20" s="49" t="s">
        <v>526</v>
      </c>
      <c r="J20" s="37"/>
    </row>
    <row r="21" spans="1:10" ht="36.75" customHeight="1">
      <c r="A21" s="40"/>
      <c r="B21" s="191" t="s">
        <v>14</v>
      </c>
      <c r="C21" s="45">
        <v>1</v>
      </c>
      <c r="D21" s="45" t="s">
        <v>33</v>
      </c>
      <c r="E21" s="46">
        <v>0.5</v>
      </c>
      <c r="F21" s="46">
        <f>'D. Infraestructura'!F72</f>
        <v>1</v>
      </c>
      <c r="G21" s="50">
        <f t="shared" ref="G21:G22" si="0">F21*E21</f>
        <v>0.5</v>
      </c>
      <c r="J21" s="37"/>
    </row>
    <row r="22" spans="1:10" ht="36.75" customHeight="1">
      <c r="A22" s="40"/>
      <c r="B22" s="192"/>
      <c r="C22" s="45">
        <v>2</v>
      </c>
      <c r="D22" s="45" t="s">
        <v>34</v>
      </c>
      <c r="E22" s="46">
        <v>0.5</v>
      </c>
      <c r="F22" s="46">
        <f>'D. Infraestructura'!F82</f>
        <v>0.51388888888888884</v>
      </c>
      <c r="G22" s="50">
        <f t="shared" si="0"/>
        <v>0.25694444444444442</v>
      </c>
      <c r="J22" s="37"/>
    </row>
    <row r="23" spans="1:10" ht="36.75" customHeight="1" thickBot="1">
      <c r="A23" s="40"/>
      <c r="B23" s="193"/>
      <c r="C23" s="51" t="s">
        <v>32</v>
      </c>
      <c r="D23" s="194" t="s">
        <v>35</v>
      </c>
      <c r="E23" s="195"/>
      <c r="F23" s="195"/>
      <c r="G23" s="52">
        <f>SUM(G21:G22)</f>
        <v>0.75694444444444442</v>
      </c>
      <c r="J23" s="37"/>
    </row>
    <row r="24" spans="1:10" ht="13.5" customHeight="1">
      <c r="A24" s="40"/>
      <c r="J24" s="37"/>
    </row>
    <row r="25" spans="1:10" ht="12.75" customHeight="1">
      <c r="A25" s="40"/>
      <c r="C25" s="35"/>
      <c r="D25" s="35"/>
      <c r="E25" s="35"/>
      <c r="F25" s="35"/>
      <c r="G25" s="36"/>
      <c r="J25" s="37"/>
    </row>
    <row r="26" spans="1:10" ht="15" customHeight="1" thickBot="1">
      <c r="A26" s="40"/>
      <c r="J26" s="37"/>
    </row>
    <row r="27" spans="1:10" ht="31.5">
      <c r="A27" s="40"/>
      <c r="B27" s="47" t="s">
        <v>21</v>
      </c>
      <c r="C27" s="48" t="s">
        <v>22</v>
      </c>
      <c r="D27" s="48" t="s">
        <v>28</v>
      </c>
      <c r="E27" s="48" t="s">
        <v>23</v>
      </c>
      <c r="F27" s="48" t="s">
        <v>29</v>
      </c>
      <c r="G27" s="49" t="s">
        <v>526</v>
      </c>
      <c r="J27" s="37"/>
    </row>
    <row r="28" spans="1:10" ht="37.5" customHeight="1">
      <c r="A28" s="40"/>
      <c r="B28" s="191" t="s">
        <v>17</v>
      </c>
      <c r="C28" s="45">
        <v>1</v>
      </c>
      <c r="D28" s="45" t="s">
        <v>36</v>
      </c>
      <c r="E28" s="46">
        <f t="shared" ref="E28:E29" si="1">1/3</f>
        <v>0.33333333333333331</v>
      </c>
      <c r="F28" s="46">
        <f>'E. Metodología estadística'!F149</f>
        <v>0.38888571428571428</v>
      </c>
      <c r="G28" s="50">
        <f t="shared" ref="G28:G29" si="2">F28*E28</f>
        <v>0.12962857142857143</v>
      </c>
      <c r="J28" s="37"/>
    </row>
    <row r="29" spans="1:10" ht="37.5" customHeight="1">
      <c r="A29" s="40"/>
      <c r="B29" s="192"/>
      <c r="C29" s="45">
        <v>2</v>
      </c>
      <c r="D29" s="45" t="s">
        <v>37</v>
      </c>
      <c r="E29" s="46">
        <f t="shared" si="1"/>
        <v>0.33333333333333331</v>
      </c>
      <c r="F29" s="46">
        <f>'E. Metodología estadística'!F157</f>
        <v>0.33333333333333331</v>
      </c>
      <c r="G29" s="50">
        <f t="shared" si="2"/>
        <v>0.1111111111111111</v>
      </c>
      <c r="J29" s="37"/>
    </row>
    <row r="30" spans="1:10" ht="37.5" customHeight="1">
      <c r="A30" s="40"/>
      <c r="B30" s="197"/>
      <c r="C30" s="45">
        <v>3</v>
      </c>
      <c r="D30" s="45" t="s">
        <v>38</v>
      </c>
      <c r="E30" s="46">
        <f>1/3</f>
        <v>0.33333333333333331</v>
      </c>
      <c r="F30" s="46">
        <f>'E. Metodología estadística'!F165</f>
        <v>0.83333333333333326</v>
      </c>
      <c r="G30" s="50">
        <f>F30*E30</f>
        <v>0.27777777777777773</v>
      </c>
      <c r="J30" s="37"/>
    </row>
    <row r="31" spans="1:10" ht="37.5" customHeight="1" thickBot="1">
      <c r="A31" s="40"/>
      <c r="B31" s="198"/>
      <c r="C31" s="51" t="s">
        <v>32</v>
      </c>
      <c r="D31" s="194" t="s">
        <v>39</v>
      </c>
      <c r="E31" s="199"/>
      <c r="F31" s="199"/>
      <c r="G31" s="52">
        <f>SUM(G28:G30)</f>
        <v>0.51851746031746027</v>
      </c>
      <c r="J31" s="37"/>
    </row>
    <row r="32" spans="1:10" ht="37.5" customHeight="1">
      <c r="A32" s="40"/>
      <c r="B32" s="35"/>
      <c r="C32" s="35"/>
      <c r="D32" s="35"/>
      <c r="E32" s="35"/>
      <c r="F32" s="35"/>
      <c r="G32" s="36"/>
      <c r="J32" s="37"/>
    </row>
    <row r="33" spans="1:10" ht="15" customHeight="1" thickBot="1">
      <c r="A33" s="40"/>
      <c r="J33" s="37"/>
    </row>
    <row r="34" spans="1:10" ht="31.5">
      <c r="A34" s="40"/>
      <c r="B34" s="47" t="s">
        <v>21</v>
      </c>
      <c r="C34" s="48" t="s">
        <v>22</v>
      </c>
      <c r="D34" s="48" t="s">
        <v>28</v>
      </c>
      <c r="E34" s="48" t="s">
        <v>23</v>
      </c>
      <c r="F34" s="48" t="s">
        <v>29</v>
      </c>
      <c r="G34" s="49" t="s">
        <v>526</v>
      </c>
      <c r="J34" s="37"/>
    </row>
    <row r="35" spans="1:10" ht="36" customHeight="1">
      <c r="A35" s="40"/>
      <c r="B35" s="191" t="s">
        <v>19</v>
      </c>
      <c r="C35" s="45">
        <v>1</v>
      </c>
      <c r="D35" s="45" t="s">
        <v>40</v>
      </c>
      <c r="E35" s="46">
        <f t="shared" ref="E35:E36" si="3">1/2</f>
        <v>0.5</v>
      </c>
      <c r="F35" s="46">
        <f>'F. Accesibilidad y uso'!F70</f>
        <v>0.91666666666666652</v>
      </c>
      <c r="G35" s="50">
        <f t="shared" ref="G35:G36" si="4">F35*E35</f>
        <v>0.45833333333333326</v>
      </c>
      <c r="J35" s="37"/>
    </row>
    <row r="36" spans="1:10" ht="36" customHeight="1">
      <c r="A36" s="40"/>
      <c r="B36" s="192"/>
      <c r="C36" s="45">
        <v>2</v>
      </c>
      <c r="D36" s="45" t="s">
        <v>41</v>
      </c>
      <c r="E36" s="46">
        <f t="shared" si="3"/>
        <v>0.5</v>
      </c>
      <c r="F36" s="46">
        <f>'F. Accesibilidad y uso'!F80</f>
        <v>0.27075833333333332</v>
      </c>
      <c r="G36" s="50">
        <f t="shared" si="4"/>
        <v>0.13537916666666666</v>
      </c>
      <c r="J36" s="37"/>
    </row>
    <row r="37" spans="1:10" ht="36" customHeight="1" thickBot="1">
      <c r="A37" s="40"/>
      <c r="B37" s="193"/>
      <c r="C37" s="51" t="s">
        <v>32</v>
      </c>
      <c r="D37" s="194" t="s">
        <v>42</v>
      </c>
      <c r="E37" s="195"/>
      <c r="F37" s="195"/>
      <c r="G37" s="52">
        <f>SUM(G35:G36)</f>
        <v>0.59371249999999987</v>
      </c>
      <c r="J37" s="37"/>
    </row>
    <row r="38" spans="1:10" ht="15" customHeight="1">
      <c r="A38" s="40"/>
      <c r="J38" s="37"/>
    </row>
    <row r="39" spans="1:10" ht="15" customHeight="1">
      <c r="A39" s="40"/>
      <c r="J39" s="37"/>
    </row>
    <row r="40" spans="1:10" ht="15" customHeight="1">
      <c r="A40" s="40"/>
      <c r="J40" s="37"/>
    </row>
    <row r="41" spans="1:10" ht="15" customHeight="1">
      <c r="A41" s="40"/>
      <c r="J41" s="37"/>
    </row>
    <row r="42" spans="1:10" ht="15" customHeight="1">
      <c r="A42" s="40"/>
      <c r="B42" s="85" t="s">
        <v>523</v>
      </c>
      <c r="C42" s="86"/>
      <c r="D42" s="86"/>
      <c r="E42" s="86"/>
      <c r="F42" s="86"/>
      <c r="G42" s="86"/>
      <c r="H42" s="86"/>
      <c r="I42" s="87"/>
      <c r="J42" s="37"/>
    </row>
    <row r="43" spans="1:10" ht="15" customHeight="1">
      <c r="A43" s="40"/>
      <c r="B43" s="89" t="s">
        <v>507</v>
      </c>
      <c r="C43" s="82"/>
      <c r="D43" s="82"/>
      <c r="E43" s="82"/>
      <c r="F43" s="82"/>
      <c r="G43" s="82"/>
      <c r="H43" s="82"/>
      <c r="I43" s="88"/>
      <c r="J43" s="37"/>
    </row>
    <row r="44" spans="1:10" ht="15" customHeight="1">
      <c r="A44" s="40"/>
      <c r="B44" s="89" t="s">
        <v>524</v>
      </c>
      <c r="C44" s="82"/>
      <c r="D44" s="82"/>
      <c r="E44" s="82"/>
      <c r="F44" s="82"/>
      <c r="G44" s="82"/>
      <c r="H44" s="82"/>
      <c r="I44" s="88"/>
      <c r="J44" s="37"/>
    </row>
    <row r="45" spans="1:10" ht="15" customHeight="1">
      <c r="A45" s="40"/>
      <c r="B45" s="90" t="s">
        <v>510</v>
      </c>
      <c r="C45" s="91"/>
      <c r="D45" s="92"/>
      <c r="E45" s="92"/>
      <c r="F45" s="92"/>
      <c r="G45" s="92"/>
      <c r="H45" s="92"/>
      <c r="I45" s="93"/>
      <c r="J45" s="37"/>
    </row>
    <row r="46" spans="1:10" ht="15" customHeight="1">
      <c r="A46" s="40"/>
      <c r="B46" s="84"/>
      <c r="C46" s="81"/>
      <c r="D46" s="79"/>
      <c r="E46" s="79"/>
      <c r="F46" s="79"/>
      <c r="G46" s="79"/>
      <c r="H46" s="79"/>
      <c r="I46" s="79"/>
      <c r="J46" s="37"/>
    </row>
    <row r="47" spans="1:10" ht="15" customHeight="1">
      <c r="A47" s="40"/>
      <c r="B47" s="84"/>
      <c r="C47" s="81"/>
      <c r="D47" s="79"/>
      <c r="E47" s="79"/>
      <c r="F47" s="79"/>
      <c r="G47" s="79"/>
      <c r="H47" s="79"/>
      <c r="I47" s="79"/>
      <c r="J47" s="37"/>
    </row>
    <row r="48" spans="1:10" ht="15" customHeight="1" thickBot="1">
      <c r="A48" s="42"/>
      <c r="B48" s="43"/>
      <c r="C48" s="43"/>
      <c r="D48" s="43"/>
      <c r="E48" s="43"/>
      <c r="F48" s="43"/>
      <c r="G48" s="43"/>
      <c r="H48" s="43"/>
      <c r="I48" s="43"/>
      <c r="J48" s="44"/>
    </row>
  </sheetData>
  <sheetProtection algorithmName="SHA-512" hashValue="OVbhzFxKHBI96dJHYMEiyKTdzstAxScIIFUtktSQquhwow7mLx6d5N+cxCH2GWw6dHW+HECBsqHF89dXSJ+mxA==" saltValue="XTNH5cZlahmibRv92eB+h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3" zoomScale="85" zoomScaleNormal="55" zoomScaleSheetLayoutView="85" workbookViewId="0">
      <selection activeCell="A36" sqref="A11:XFD36"/>
    </sheetView>
  </sheetViews>
  <sheetFormatPr baseColWidth="10" defaultColWidth="12.625" defaultRowHeight="15" customHeight="1"/>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c r="A1" s="213"/>
      <c r="B1" s="214"/>
      <c r="C1" s="214"/>
      <c r="D1" s="214"/>
      <c r="E1" s="214"/>
      <c r="F1" s="214"/>
      <c r="G1" s="214"/>
      <c r="H1" s="214"/>
      <c r="I1" s="214"/>
      <c r="J1" s="214"/>
      <c r="K1" s="214"/>
      <c r="L1" s="214"/>
      <c r="M1" s="215"/>
    </row>
    <row r="2" spans="1:13" s="33" customFormat="1" ht="14.25" customHeight="1">
      <c r="A2" s="175" t="s">
        <v>0</v>
      </c>
      <c r="B2" s="176"/>
      <c r="C2" s="176"/>
      <c r="D2" s="176"/>
      <c r="E2" s="176"/>
      <c r="F2" s="176"/>
      <c r="G2" s="176"/>
      <c r="H2" s="176"/>
      <c r="I2" s="176"/>
      <c r="J2" s="176"/>
      <c r="K2" s="176"/>
      <c r="L2" s="176"/>
      <c r="M2" s="190"/>
    </row>
    <row r="3" spans="1:13" s="33" customFormat="1" ht="17.45" customHeight="1">
      <c r="A3" s="175" t="s">
        <v>1</v>
      </c>
      <c r="B3" s="176"/>
      <c r="C3" s="176"/>
      <c r="D3" s="176"/>
      <c r="E3" s="176"/>
      <c r="F3" s="176"/>
      <c r="G3" s="176"/>
      <c r="H3" s="176"/>
      <c r="I3" s="176"/>
      <c r="J3" s="176"/>
      <c r="K3" s="176"/>
      <c r="L3" s="176"/>
      <c r="M3" s="190"/>
    </row>
    <row r="4" spans="1:13" s="33" customFormat="1" ht="17.45" customHeight="1">
      <c r="A4" s="175" t="s">
        <v>2</v>
      </c>
      <c r="B4" s="176"/>
      <c r="C4" s="176"/>
      <c r="D4" s="176"/>
      <c r="E4" s="176"/>
      <c r="F4" s="176"/>
      <c r="G4" s="176"/>
      <c r="H4" s="176"/>
      <c r="I4" s="176"/>
      <c r="J4" s="176"/>
      <c r="K4" s="176"/>
      <c r="L4" s="176"/>
      <c r="M4" s="190"/>
    </row>
    <row r="5" spans="1:13" s="33" customFormat="1" ht="14.25" customHeight="1">
      <c r="A5" s="175">
        <v>2024</v>
      </c>
      <c r="B5" s="176"/>
      <c r="C5" s="176"/>
      <c r="D5" s="176"/>
      <c r="E5" s="176"/>
      <c r="F5" s="176"/>
      <c r="G5" s="176"/>
      <c r="H5" s="176"/>
      <c r="I5" s="176"/>
      <c r="J5" s="176"/>
      <c r="K5" s="176"/>
      <c r="L5" s="176"/>
      <c r="M5" s="190"/>
    </row>
    <row r="6" spans="1:13" s="33" customFormat="1" ht="14.25" customHeight="1">
      <c r="A6" s="216"/>
      <c r="B6" s="176"/>
      <c r="C6" s="176"/>
      <c r="D6" s="176"/>
      <c r="E6" s="176"/>
      <c r="F6" s="176"/>
      <c r="G6" s="176"/>
      <c r="H6" s="176"/>
      <c r="I6" s="176"/>
      <c r="J6" s="176"/>
      <c r="K6" s="176"/>
      <c r="L6" s="176"/>
      <c r="M6" s="190"/>
    </row>
    <row r="7" spans="1:13" ht="14.25" customHeight="1">
      <c r="A7" s="163" t="s">
        <v>11</v>
      </c>
      <c r="B7" s="164"/>
      <c r="C7" s="164"/>
      <c r="D7" s="164"/>
      <c r="E7" s="164"/>
      <c r="F7" s="164"/>
      <c r="G7" s="164"/>
      <c r="H7" s="164"/>
      <c r="I7" s="164"/>
      <c r="J7" s="164"/>
      <c r="K7" s="164"/>
      <c r="L7" s="164"/>
      <c r="M7" s="165"/>
    </row>
    <row r="8" spans="1:13" ht="14.25" customHeight="1" thickBot="1">
      <c r="A8" s="196"/>
      <c r="B8" s="161"/>
      <c r="C8" s="161"/>
      <c r="D8" s="161"/>
      <c r="E8" s="161"/>
      <c r="F8" s="161"/>
      <c r="G8" s="161"/>
      <c r="H8" s="161"/>
      <c r="I8" s="161"/>
      <c r="J8" s="161"/>
      <c r="K8" s="161"/>
      <c r="L8" s="161"/>
      <c r="M8" s="162"/>
    </row>
    <row r="9" spans="1:13" ht="39.75" customHeight="1" thickBot="1">
      <c r="A9" s="207" t="s">
        <v>498</v>
      </c>
      <c r="B9" s="208"/>
      <c r="C9" s="208"/>
      <c r="D9" s="208"/>
      <c r="E9" s="208"/>
      <c r="F9" s="208"/>
      <c r="G9" s="208"/>
      <c r="H9" s="208"/>
      <c r="I9" s="208"/>
      <c r="J9" s="208"/>
      <c r="K9" s="208"/>
      <c r="L9" s="208"/>
      <c r="M9" s="209"/>
    </row>
    <row r="10" spans="1:13" ht="14.25" customHeight="1">
      <c r="A10" s="40"/>
      <c r="B10" s="94"/>
      <c r="C10" s="94"/>
      <c r="D10" s="95"/>
      <c r="E10" s="95"/>
      <c r="F10" s="95"/>
      <c r="G10" s="95"/>
      <c r="H10" s="95"/>
      <c r="I10" s="95"/>
      <c r="J10" s="95"/>
      <c r="K10" s="95"/>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37">
        <v>6</v>
      </c>
      <c r="C12" s="138" t="s">
        <v>53</v>
      </c>
      <c r="D12" s="139" t="s">
        <v>54</v>
      </c>
      <c r="E12" s="140">
        <v>6</v>
      </c>
      <c r="F12" s="141" t="s">
        <v>30</v>
      </c>
      <c r="G12" s="141" t="s">
        <v>55</v>
      </c>
      <c r="H12" s="141" t="s">
        <v>56</v>
      </c>
      <c r="I12" s="142">
        <v>1</v>
      </c>
      <c r="J12" s="142">
        <v>0.25</v>
      </c>
      <c r="K12" s="142">
        <v>0.25</v>
      </c>
      <c r="M12" s="37"/>
    </row>
    <row r="13" spans="1:13" ht="14.25" hidden="1" customHeight="1">
      <c r="A13" s="40"/>
      <c r="B13" s="137">
        <v>7</v>
      </c>
      <c r="C13" s="138" t="s">
        <v>57</v>
      </c>
      <c r="D13" s="139" t="s">
        <v>54</v>
      </c>
      <c r="E13" s="140">
        <v>8</v>
      </c>
      <c r="F13" s="141" t="s">
        <v>30</v>
      </c>
      <c r="G13" s="141" t="s">
        <v>55</v>
      </c>
      <c r="H13" s="141" t="s">
        <v>56</v>
      </c>
      <c r="I13" s="142">
        <v>1</v>
      </c>
      <c r="J13" s="142">
        <v>0.25</v>
      </c>
      <c r="K13" s="142">
        <v>0.25</v>
      </c>
      <c r="M13" s="37"/>
    </row>
    <row r="14" spans="1:13" ht="14.25" hidden="1" customHeight="1">
      <c r="A14" s="40"/>
      <c r="B14" s="143" t="s">
        <v>312</v>
      </c>
      <c r="C14" s="138" t="s">
        <v>58</v>
      </c>
      <c r="D14" s="139" t="s">
        <v>638</v>
      </c>
      <c r="E14" s="140">
        <v>38</v>
      </c>
      <c r="F14" s="141" t="s">
        <v>30</v>
      </c>
      <c r="G14" s="141" t="s">
        <v>55</v>
      </c>
      <c r="H14" s="141" t="s">
        <v>56</v>
      </c>
      <c r="I14" s="142">
        <v>0.25</v>
      </c>
      <c r="J14" s="142">
        <v>0.25</v>
      </c>
      <c r="K14" s="142">
        <v>6.25E-2</v>
      </c>
      <c r="M14" s="37"/>
    </row>
    <row r="15" spans="1:13" ht="14.25" hidden="1" customHeight="1">
      <c r="A15" s="40"/>
      <c r="B15" s="143" t="s">
        <v>313</v>
      </c>
      <c r="C15" s="138" t="s">
        <v>59</v>
      </c>
      <c r="D15" s="139"/>
      <c r="E15" s="140">
        <v>40</v>
      </c>
      <c r="F15" s="141" t="s">
        <v>30</v>
      </c>
      <c r="G15" s="141" t="s">
        <v>55</v>
      </c>
      <c r="H15" s="141" t="s">
        <v>56</v>
      </c>
      <c r="I15" s="142" t="s">
        <v>259</v>
      </c>
      <c r="J15" s="142">
        <v>0.25</v>
      </c>
      <c r="K15" s="142">
        <v>0</v>
      </c>
      <c r="M15" s="37"/>
    </row>
    <row r="16" spans="1:13" ht="14.25" hidden="1" customHeight="1">
      <c r="A16" s="40"/>
      <c r="B16" s="143" t="s">
        <v>314</v>
      </c>
      <c r="C16" s="138" t="s">
        <v>60</v>
      </c>
      <c r="D16" s="139"/>
      <c r="E16" s="140">
        <v>42</v>
      </c>
      <c r="F16" s="141" t="s">
        <v>30</v>
      </c>
      <c r="G16" s="141" t="s">
        <v>55</v>
      </c>
      <c r="H16" s="141" t="s">
        <v>56</v>
      </c>
      <c r="I16" s="142" t="s">
        <v>259</v>
      </c>
      <c r="J16" s="142">
        <v>0.25</v>
      </c>
      <c r="K16" s="142">
        <v>0</v>
      </c>
      <c r="M16" s="37"/>
    </row>
    <row r="17" spans="1:13" ht="14.25" hidden="1" customHeight="1">
      <c r="A17" s="40"/>
      <c r="B17" s="143" t="s">
        <v>315</v>
      </c>
      <c r="C17" s="138" t="s">
        <v>61</v>
      </c>
      <c r="D17" s="139" t="s">
        <v>638</v>
      </c>
      <c r="E17" s="140">
        <v>44</v>
      </c>
      <c r="F17" s="141" t="s">
        <v>30</v>
      </c>
      <c r="G17" s="141" t="s">
        <v>55</v>
      </c>
      <c r="H17" s="141" t="s">
        <v>56</v>
      </c>
      <c r="I17" s="142">
        <v>0.25</v>
      </c>
      <c r="J17" s="142">
        <v>0.25</v>
      </c>
      <c r="K17" s="142">
        <v>6.25E-2</v>
      </c>
      <c r="M17" s="37"/>
    </row>
    <row r="18" spans="1:13" ht="14.25" hidden="1" customHeight="1">
      <c r="A18" s="40"/>
      <c r="B18" s="143" t="s">
        <v>316</v>
      </c>
      <c r="C18" s="138" t="s">
        <v>62</v>
      </c>
      <c r="D18" s="139"/>
      <c r="E18" s="140">
        <v>46</v>
      </c>
      <c r="F18" s="141" t="s">
        <v>30</v>
      </c>
      <c r="G18" s="141" t="s">
        <v>55</v>
      </c>
      <c r="H18" s="141" t="s">
        <v>56</v>
      </c>
      <c r="I18" s="142" t="s">
        <v>259</v>
      </c>
      <c r="J18" s="142">
        <v>0.25</v>
      </c>
      <c r="K18" s="142">
        <v>0</v>
      </c>
      <c r="M18" s="37"/>
    </row>
    <row r="19" spans="1:13" ht="14.25" hidden="1" customHeight="1">
      <c r="A19" s="40"/>
      <c r="B19" s="143" t="s">
        <v>317</v>
      </c>
      <c r="C19" s="138" t="s">
        <v>318</v>
      </c>
      <c r="D19" s="139"/>
      <c r="E19" s="140">
        <v>47</v>
      </c>
      <c r="F19" s="141" t="s">
        <v>30</v>
      </c>
      <c r="G19" s="141" t="s">
        <v>55</v>
      </c>
      <c r="H19" s="141" t="s">
        <v>56</v>
      </c>
      <c r="I19" s="142" t="s">
        <v>259</v>
      </c>
      <c r="J19" s="142">
        <v>0.25</v>
      </c>
      <c r="K19" s="142">
        <v>0</v>
      </c>
      <c r="M19" s="37"/>
    </row>
    <row r="20" spans="1:13" ht="14.25" hidden="1" customHeight="1">
      <c r="A20" s="40"/>
      <c r="B20" s="143" t="s">
        <v>319</v>
      </c>
      <c r="C20" s="138" t="s">
        <v>320</v>
      </c>
      <c r="D20" s="139"/>
      <c r="E20" s="140">
        <v>49</v>
      </c>
      <c r="F20" s="141" t="s">
        <v>30</v>
      </c>
      <c r="G20" s="141" t="s">
        <v>55</v>
      </c>
      <c r="H20" s="141" t="s">
        <v>56</v>
      </c>
      <c r="I20" s="142" t="s">
        <v>259</v>
      </c>
      <c r="J20" s="142">
        <v>0.25</v>
      </c>
      <c r="K20" s="142">
        <v>0</v>
      </c>
      <c r="M20" s="37"/>
    </row>
    <row r="21" spans="1:13" ht="14.25" hidden="1" customHeight="1">
      <c r="A21" s="40"/>
      <c r="B21" s="143" t="s">
        <v>321</v>
      </c>
      <c r="C21" s="138" t="s">
        <v>322</v>
      </c>
      <c r="D21" s="139"/>
      <c r="E21" s="140">
        <v>51</v>
      </c>
      <c r="F21" s="141" t="s">
        <v>30</v>
      </c>
      <c r="G21" s="141" t="s">
        <v>55</v>
      </c>
      <c r="H21" s="141" t="s">
        <v>56</v>
      </c>
      <c r="I21" s="142" t="s">
        <v>259</v>
      </c>
      <c r="J21" s="142">
        <v>0.25</v>
      </c>
      <c r="K21" s="142">
        <v>0</v>
      </c>
      <c r="M21" s="37"/>
    </row>
    <row r="22" spans="1:13" ht="14.25" hidden="1" customHeight="1">
      <c r="A22" s="40"/>
      <c r="B22" s="143" t="s">
        <v>323</v>
      </c>
      <c r="C22" s="138" t="s">
        <v>324</v>
      </c>
      <c r="D22" s="139"/>
      <c r="E22" s="140">
        <v>53</v>
      </c>
      <c r="F22" s="141" t="s">
        <v>30</v>
      </c>
      <c r="G22" s="141" t="s">
        <v>55</v>
      </c>
      <c r="H22" s="141" t="s">
        <v>56</v>
      </c>
      <c r="I22" s="142" t="s">
        <v>259</v>
      </c>
      <c r="J22" s="142">
        <v>0.25</v>
      </c>
      <c r="K22" s="142">
        <v>0</v>
      </c>
      <c r="M22" s="37"/>
    </row>
    <row r="23" spans="1:13" ht="14.25" hidden="1" customHeight="1">
      <c r="A23" s="40"/>
      <c r="B23" s="143" t="s">
        <v>325</v>
      </c>
      <c r="C23" s="138" t="s">
        <v>62</v>
      </c>
      <c r="D23" s="139" t="s">
        <v>638</v>
      </c>
      <c r="E23" s="140">
        <v>55</v>
      </c>
      <c r="F23" s="141" t="s">
        <v>30</v>
      </c>
      <c r="G23" s="141" t="s">
        <v>55</v>
      </c>
      <c r="H23" s="141" t="s">
        <v>56</v>
      </c>
      <c r="I23" s="142">
        <v>0</v>
      </c>
      <c r="J23" s="142">
        <v>0.25</v>
      </c>
      <c r="K23" s="142">
        <v>0</v>
      </c>
      <c r="M23" s="37"/>
    </row>
    <row r="24" spans="1:13" ht="14.25" hidden="1" customHeight="1">
      <c r="A24" s="40"/>
      <c r="B24" s="143" t="s">
        <v>326</v>
      </c>
      <c r="C24" s="138" t="s">
        <v>63</v>
      </c>
      <c r="D24" s="139"/>
      <c r="E24" s="140">
        <v>56</v>
      </c>
      <c r="F24" s="141" t="s">
        <v>30</v>
      </c>
      <c r="G24" s="141" t="s">
        <v>31</v>
      </c>
      <c r="H24" s="141" t="s">
        <v>56</v>
      </c>
      <c r="I24" s="142" t="s">
        <v>259</v>
      </c>
      <c r="J24" s="144">
        <v>0.33333333333333331</v>
      </c>
      <c r="K24" s="142">
        <v>0</v>
      </c>
      <c r="M24" s="37"/>
    </row>
    <row r="25" spans="1:13" ht="14.25" hidden="1" customHeight="1">
      <c r="A25" s="40"/>
      <c r="B25" s="143" t="s">
        <v>327</v>
      </c>
      <c r="C25" s="138" t="s">
        <v>328</v>
      </c>
      <c r="D25" s="139" t="s">
        <v>638</v>
      </c>
      <c r="E25" s="140">
        <v>58</v>
      </c>
      <c r="F25" s="141" t="s">
        <v>30</v>
      </c>
      <c r="G25" s="141" t="s">
        <v>31</v>
      </c>
      <c r="H25" s="141" t="s">
        <v>56</v>
      </c>
      <c r="I25" s="144">
        <v>0.66666666666666663</v>
      </c>
      <c r="J25" s="144">
        <v>0.33333333333333331</v>
      </c>
      <c r="K25" s="142">
        <v>0.22222222222222221</v>
      </c>
      <c r="M25" s="37"/>
    </row>
    <row r="26" spans="1:13" ht="14.25" hidden="1" customHeight="1">
      <c r="A26" s="40"/>
      <c r="B26" s="143" t="s">
        <v>329</v>
      </c>
      <c r="C26" s="138" t="s">
        <v>330</v>
      </c>
      <c r="D26" s="139"/>
      <c r="E26" s="140">
        <v>60</v>
      </c>
      <c r="F26" s="141" t="s">
        <v>30</v>
      </c>
      <c r="G26" s="141" t="s">
        <v>31</v>
      </c>
      <c r="H26" s="141" t="s">
        <v>56</v>
      </c>
      <c r="I26" s="142" t="s">
        <v>259</v>
      </c>
      <c r="J26" s="142">
        <v>0.33333333333333331</v>
      </c>
      <c r="K26" s="142">
        <v>0</v>
      </c>
      <c r="M26" s="37"/>
    </row>
    <row r="27" spans="1:13" ht="14.25" hidden="1" customHeight="1">
      <c r="A27" s="40"/>
      <c r="B27" s="143" t="s">
        <v>331</v>
      </c>
      <c r="C27" s="138" t="s">
        <v>332</v>
      </c>
      <c r="D27" s="139"/>
      <c r="E27" s="140">
        <v>62</v>
      </c>
      <c r="F27" s="141" t="s">
        <v>30</v>
      </c>
      <c r="G27" s="141" t="s">
        <v>31</v>
      </c>
      <c r="H27" s="141" t="s">
        <v>56</v>
      </c>
      <c r="I27" s="142" t="s">
        <v>259</v>
      </c>
      <c r="J27" s="142">
        <v>0.33</v>
      </c>
      <c r="K27" s="142">
        <v>0</v>
      </c>
      <c r="M27" s="37"/>
    </row>
    <row r="28" spans="1:13" ht="14.25" hidden="1" customHeight="1">
      <c r="A28" s="40"/>
      <c r="B28" s="143" t="s">
        <v>333</v>
      </c>
      <c r="C28" s="138" t="s">
        <v>64</v>
      </c>
      <c r="D28" s="139"/>
      <c r="E28" s="140">
        <v>64</v>
      </c>
      <c r="F28" s="141" t="s">
        <v>30</v>
      </c>
      <c r="G28" s="141" t="s">
        <v>31</v>
      </c>
      <c r="H28" s="141" t="s">
        <v>56</v>
      </c>
      <c r="I28" s="142" t="s">
        <v>259</v>
      </c>
      <c r="J28" s="142">
        <v>0.33</v>
      </c>
      <c r="K28" s="142">
        <v>0</v>
      </c>
      <c r="M28" s="37"/>
    </row>
    <row r="29" spans="1:13" ht="14.25" hidden="1" customHeight="1">
      <c r="A29" s="40"/>
      <c r="B29" s="143" t="s">
        <v>310</v>
      </c>
      <c r="C29" s="138" t="s">
        <v>311</v>
      </c>
      <c r="D29" s="139" t="s">
        <v>638</v>
      </c>
      <c r="E29" s="140">
        <v>67</v>
      </c>
      <c r="F29" s="141" t="s">
        <v>30</v>
      </c>
      <c r="G29" s="141" t="s">
        <v>31</v>
      </c>
      <c r="H29" s="141" t="s">
        <v>56</v>
      </c>
      <c r="I29" s="142">
        <v>0.25</v>
      </c>
      <c r="J29" s="142">
        <v>0.33</v>
      </c>
      <c r="K29" s="142">
        <v>6.6000000000000003E-2</v>
      </c>
      <c r="M29" s="37"/>
    </row>
    <row r="30" spans="1:13" ht="14.25" hidden="1" customHeight="1">
      <c r="A30" s="40"/>
      <c r="B30" s="143" t="s">
        <v>334</v>
      </c>
      <c r="C30" s="138" t="s">
        <v>65</v>
      </c>
      <c r="D30" s="139" t="s">
        <v>638</v>
      </c>
      <c r="E30" s="140">
        <v>70</v>
      </c>
      <c r="F30" s="141" t="s">
        <v>30</v>
      </c>
      <c r="G30" s="141" t="s">
        <v>31</v>
      </c>
      <c r="H30" s="141" t="s">
        <v>56</v>
      </c>
      <c r="I30" s="142">
        <v>0.25</v>
      </c>
      <c r="J30" s="142">
        <v>0.33</v>
      </c>
      <c r="K30" s="142">
        <v>6.6000000000000003E-2</v>
      </c>
      <c r="M30" s="37"/>
    </row>
    <row r="31" spans="1:13" ht="14.25" hidden="1" customHeight="1">
      <c r="A31" s="40"/>
      <c r="B31" s="143" t="s">
        <v>335</v>
      </c>
      <c r="C31" s="138" t="s">
        <v>66</v>
      </c>
      <c r="D31" s="139" t="s">
        <v>638</v>
      </c>
      <c r="E31" s="140">
        <v>73</v>
      </c>
      <c r="F31" s="141" t="s">
        <v>30</v>
      </c>
      <c r="G31" s="141" t="s">
        <v>31</v>
      </c>
      <c r="H31" s="141" t="s">
        <v>56</v>
      </c>
      <c r="I31" s="142">
        <v>0.25</v>
      </c>
      <c r="J31" s="142">
        <v>0.33</v>
      </c>
      <c r="K31" s="142">
        <v>6.6000000000000003E-2</v>
      </c>
      <c r="M31" s="37"/>
    </row>
    <row r="32" spans="1:13" ht="14.25" hidden="1" customHeight="1">
      <c r="A32" s="40"/>
      <c r="B32" s="143" t="s">
        <v>336</v>
      </c>
      <c r="C32" s="138" t="s">
        <v>337</v>
      </c>
      <c r="D32" s="139" t="s">
        <v>638</v>
      </c>
      <c r="E32" s="140">
        <v>76</v>
      </c>
      <c r="F32" s="141" t="s">
        <v>30</v>
      </c>
      <c r="G32" s="141" t="s">
        <v>31</v>
      </c>
      <c r="H32" s="141" t="s">
        <v>56</v>
      </c>
      <c r="I32" s="142">
        <v>0.25</v>
      </c>
      <c r="J32" s="142">
        <v>0.33</v>
      </c>
      <c r="K32" s="142">
        <v>6.6000000000000003E-2</v>
      </c>
      <c r="M32" s="37"/>
    </row>
    <row r="33" spans="1:13" ht="14.25" hidden="1" customHeight="1">
      <c r="A33" s="40"/>
      <c r="B33" s="143" t="s">
        <v>338</v>
      </c>
      <c r="C33" s="138" t="s">
        <v>339</v>
      </c>
      <c r="D33" s="139"/>
      <c r="E33" s="140">
        <v>79</v>
      </c>
      <c r="F33" s="141" t="s">
        <v>30</v>
      </c>
      <c r="G33" s="141" t="s">
        <v>31</v>
      </c>
      <c r="H33" s="141" t="s">
        <v>56</v>
      </c>
      <c r="I33" s="142" t="s">
        <v>259</v>
      </c>
      <c r="J33" s="142">
        <v>0.33</v>
      </c>
      <c r="K33" s="142">
        <v>0</v>
      </c>
      <c r="M33" s="37"/>
    </row>
    <row r="34" spans="1:13" ht="14.25" hidden="1" customHeight="1">
      <c r="A34" s="40"/>
      <c r="B34" s="143" t="s">
        <v>340</v>
      </c>
      <c r="C34" s="138" t="s">
        <v>67</v>
      </c>
      <c r="D34" s="139"/>
      <c r="E34" s="140">
        <v>80</v>
      </c>
      <c r="F34" s="141" t="s">
        <v>30</v>
      </c>
      <c r="G34" s="141" t="s">
        <v>31</v>
      </c>
      <c r="H34" s="141" t="s">
        <v>56</v>
      </c>
      <c r="I34" s="142" t="s">
        <v>259</v>
      </c>
      <c r="J34" s="142">
        <v>0.33</v>
      </c>
      <c r="K34" s="142">
        <v>0</v>
      </c>
      <c r="M34" s="37"/>
    </row>
    <row r="35" spans="1:13" ht="14.25" hidden="1" customHeight="1">
      <c r="A35" s="40"/>
      <c r="B35" s="143" t="s">
        <v>341</v>
      </c>
      <c r="C35" s="138" t="s">
        <v>342</v>
      </c>
      <c r="D35" s="139"/>
      <c r="E35" s="140">
        <v>82</v>
      </c>
      <c r="F35" s="141" t="s">
        <v>30</v>
      </c>
      <c r="G35" s="141" t="s">
        <v>31</v>
      </c>
      <c r="H35" s="141" t="s">
        <v>56</v>
      </c>
      <c r="I35" s="142" t="s">
        <v>259</v>
      </c>
      <c r="J35" s="142">
        <v>0.33</v>
      </c>
      <c r="K35" s="142">
        <v>0</v>
      </c>
      <c r="M35" s="37"/>
    </row>
    <row r="36" spans="1:13" ht="14.25" hidden="1" customHeight="1">
      <c r="A36" s="40"/>
      <c r="B36" s="143" t="s">
        <v>343</v>
      </c>
      <c r="C36" s="138" t="s">
        <v>344</v>
      </c>
      <c r="D36" s="139" t="s">
        <v>638</v>
      </c>
      <c r="E36" s="140">
        <v>84</v>
      </c>
      <c r="F36" s="141" t="s">
        <v>30</v>
      </c>
      <c r="G36" s="141" t="s">
        <v>31</v>
      </c>
      <c r="H36" s="141" t="s">
        <v>56</v>
      </c>
      <c r="I36" s="142">
        <v>0</v>
      </c>
      <c r="J36" s="142">
        <v>0.33</v>
      </c>
      <c r="K36" s="142">
        <v>0</v>
      </c>
      <c r="M36" s="37"/>
    </row>
    <row r="37" spans="1:13" ht="28.5" customHeight="1">
      <c r="A37" s="40"/>
      <c r="B37" s="6" t="s">
        <v>497</v>
      </c>
      <c r="C37" s="11"/>
      <c r="D37" s="12"/>
      <c r="E37" s="13"/>
      <c r="F37" s="12"/>
      <c r="G37" s="12"/>
      <c r="H37" s="12"/>
      <c r="I37" s="12"/>
      <c r="J37" s="14"/>
      <c r="K37" s="14"/>
      <c r="M37" s="37"/>
    </row>
    <row r="38" spans="1:13" ht="14.25" customHeight="1">
      <c r="A38" s="40"/>
      <c r="M38" s="37"/>
    </row>
    <row r="39" spans="1:13" ht="14.25" customHeight="1" thickBot="1">
      <c r="A39" s="40"/>
      <c r="M39" s="37"/>
    </row>
    <row r="40" spans="1:13" ht="33" customHeight="1" thickBot="1">
      <c r="A40" s="40"/>
      <c r="C40" s="15" t="s">
        <v>530</v>
      </c>
      <c r="D40" s="16" t="s">
        <v>511</v>
      </c>
      <c r="E40" s="17" t="s">
        <v>68</v>
      </c>
      <c r="F40" s="18" t="s">
        <v>529</v>
      </c>
      <c r="M40" s="37"/>
    </row>
    <row r="41" spans="1:13" ht="27.75" customHeight="1">
      <c r="A41" s="40"/>
      <c r="C41" s="28" t="s">
        <v>69</v>
      </c>
      <c r="D41" s="29">
        <f>I12</f>
        <v>1</v>
      </c>
      <c r="E41" s="29">
        <v>0.25</v>
      </c>
      <c r="F41" s="30">
        <f>E41*D41</f>
        <v>0.25</v>
      </c>
      <c r="M41" s="37"/>
    </row>
    <row r="42" spans="1:13" ht="27.75" customHeight="1">
      <c r="A42" s="40"/>
      <c r="C42" s="19" t="s">
        <v>70</v>
      </c>
      <c r="D42" s="20">
        <f>I13</f>
        <v>1</v>
      </c>
      <c r="E42" s="20">
        <v>0.25</v>
      </c>
      <c r="F42" s="21">
        <f t="shared" ref="F42:F44" si="0">E42*D42</f>
        <v>0.25</v>
      </c>
      <c r="M42" s="37"/>
    </row>
    <row r="43" spans="1:13" ht="27.75" customHeight="1">
      <c r="A43" s="40"/>
      <c r="C43" s="19" t="s">
        <v>71</v>
      </c>
      <c r="D43" s="20">
        <f>SUM(I14:I18)</f>
        <v>0.5</v>
      </c>
      <c r="E43" s="20">
        <v>0.25</v>
      </c>
      <c r="F43" s="21">
        <f t="shared" si="0"/>
        <v>0.125</v>
      </c>
      <c r="M43" s="37"/>
    </row>
    <row r="44" spans="1:13" ht="27.75" customHeight="1" thickBot="1">
      <c r="A44" s="40"/>
      <c r="C44" s="22" t="s">
        <v>72</v>
      </c>
      <c r="D44" s="23">
        <f>SUM(I19:I23)</f>
        <v>0</v>
      </c>
      <c r="E44" s="23">
        <v>0.25</v>
      </c>
      <c r="F44" s="24">
        <f t="shared" si="0"/>
        <v>0</v>
      </c>
      <c r="M44" s="37"/>
    </row>
    <row r="45" spans="1:13" ht="25.5" customHeight="1" thickBot="1">
      <c r="A45" s="40"/>
      <c r="C45" s="210" t="s">
        <v>73</v>
      </c>
      <c r="D45" s="211"/>
      <c r="E45" s="212"/>
      <c r="F45" s="25">
        <f>SUM(F41:F44)</f>
        <v>0.625</v>
      </c>
      <c r="M45" s="37"/>
    </row>
    <row r="46" spans="1:13" ht="25.5" customHeight="1">
      <c r="A46" s="40"/>
      <c r="M46" s="37"/>
    </row>
    <row r="47" spans="1:13" ht="25.5" customHeight="1" thickBot="1">
      <c r="A47" s="40"/>
      <c r="M47" s="37"/>
    </row>
    <row r="48" spans="1:13" ht="30.75" customHeight="1" thickBot="1">
      <c r="A48" s="40"/>
      <c r="C48" s="26" t="s">
        <v>74</v>
      </c>
      <c r="D48" s="26" t="s">
        <v>511</v>
      </c>
      <c r="E48" s="26" t="s">
        <v>68</v>
      </c>
      <c r="F48" s="27" t="s">
        <v>531</v>
      </c>
      <c r="M48" s="37"/>
    </row>
    <row r="49" spans="1:13" ht="26.25" customHeight="1">
      <c r="A49" s="40"/>
      <c r="C49" s="28" t="s">
        <v>75</v>
      </c>
      <c r="D49" s="29">
        <f>SUM(I24:I27)</f>
        <v>0.66666666666666663</v>
      </c>
      <c r="E49" s="29">
        <f t="shared" ref="E49:E51" si="1">1/3</f>
        <v>0.33333333333333331</v>
      </c>
      <c r="F49" s="30">
        <f t="shared" ref="F49:F51" si="2">E49*D49</f>
        <v>0.22222222222222221</v>
      </c>
      <c r="M49" s="37"/>
    </row>
    <row r="50" spans="1:13" ht="30">
      <c r="A50" s="40"/>
      <c r="C50" s="28" t="s">
        <v>76</v>
      </c>
      <c r="D50" s="29">
        <f>SUM(I28:I33)</f>
        <v>1</v>
      </c>
      <c r="E50" s="29">
        <f t="shared" si="1"/>
        <v>0.33333333333333331</v>
      </c>
      <c r="F50" s="30">
        <f t="shared" si="2"/>
        <v>0.33333333333333331</v>
      </c>
      <c r="M50" s="37"/>
    </row>
    <row r="51" spans="1:13" ht="30.75" thickBot="1">
      <c r="A51" s="40"/>
      <c r="C51" s="28" t="s">
        <v>77</v>
      </c>
      <c r="D51" s="29">
        <f>SUM(I34:I36)</f>
        <v>0</v>
      </c>
      <c r="E51" s="29">
        <f t="shared" si="1"/>
        <v>0.33333333333333331</v>
      </c>
      <c r="F51" s="30">
        <f t="shared" si="2"/>
        <v>0</v>
      </c>
      <c r="M51" s="37"/>
    </row>
    <row r="52" spans="1:13" ht="26.25" customHeight="1" thickBot="1">
      <c r="A52" s="40"/>
      <c r="C52" s="204" t="s">
        <v>73</v>
      </c>
      <c r="D52" s="205"/>
      <c r="E52" s="206"/>
      <c r="F52" s="31">
        <f>SUM(F49:F51)</f>
        <v>0.55555555555555558</v>
      </c>
      <c r="M52" s="37"/>
    </row>
    <row r="53" spans="1:13" ht="14.25" customHeight="1" thickBot="1">
      <c r="A53" s="40"/>
      <c r="M53" s="37"/>
    </row>
    <row r="54" spans="1:13" ht="27.75" customHeight="1" thickBot="1">
      <c r="A54" s="40"/>
      <c r="C54" s="201" t="s">
        <v>78</v>
      </c>
      <c r="D54" s="202"/>
      <c r="E54" s="203"/>
      <c r="F54" s="32">
        <f>(F45*50%)+(F52*50%)</f>
        <v>0.59027777777777779</v>
      </c>
      <c r="M54" s="37"/>
    </row>
    <row r="55" spans="1:13" ht="14.25" customHeight="1">
      <c r="A55" s="40"/>
      <c r="M55" s="37"/>
    </row>
    <row r="56" spans="1:13" ht="14.25" customHeight="1">
      <c r="A56" s="40"/>
      <c r="M56" s="37"/>
    </row>
    <row r="57" spans="1:13" ht="14.25" customHeight="1">
      <c r="A57" s="40"/>
      <c r="M57" s="37"/>
    </row>
    <row r="58" spans="1:13" ht="14.25" customHeight="1">
      <c r="A58" s="40"/>
      <c r="M58" s="37"/>
    </row>
    <row r="59" spans="1:13" ht="14.25" customHeight="1">
      <c r="A59" s="40"/>
      <c r="M59" s="37"/>
    </row>
    <row r="60" spans="1:13" ht="14.25" customHeight="1">
      <c r="A60" s="40"/>
      <c r="M60" s="37"/>
    </row>
    <row r="61" spans="1:13" ht="14.25" customHeight="1">
      <c r="A61" s="40"/>
      <c r="M61" s="37"/>
    </row>
    <row r="62" spans="1:13" ht="14.25" customHeight="1">
      <c r="A62" s="40"/>
      <c r="M62" s="37"/>
    </row>
    <row r="63" spans="1:13" ht="14.25" customHeight="1">
      <c r="A63" s="40"/>
      <c r="M63" s="37"/>
    </row>
    <row r="64" spans="1:13" s="12" customFormat="1" ht="17.25" customHeight="1">
      <c r="A64" s="68"/>
      <c r="C64" s="96" t="s">
        <v>523</v>
      </c>
      <c r="D64" s="97"/>
      <c r="E64" s="97"/>
      <c r="F64" s="97"/>
      <c r="G64" s="97"/>
      <c r="H64" s="97"/>
      <c r="I64" s="97"/>
      <c r="J64" s="98"/>
      <c r="M64" s="99"/>
    </row>
    <row r="65" spans="1:13" s="12" customFormat="1" ht="17.25" customHeight="1">
      <c r="A65" s="68"/>
      <c r="C65" s="89" t="s">
        <v>507</v>
      </c>
      <c r="D65" s="82"/>
      <c r="E65" s="82"/>
      <c r="F65" s="82"/>
      <c r="G65" s="82"/>
      <c r="H65" s="82"/>
      <c r="I65" s="82"/>
      <c r="J65" s="88"/>
      <c r="M65" s="99"/>
    </row>
    <row r="66" spans="1:13" s="12" customFormat="1" ht="17.25" customHeight="1">
      <c r="A66" s="68"/>
      <c r="C66" s="89" t="s">
        <v>524</v>
      </c>
      <c r="D66" s="82"/>
      <c r="E66" s="82"/>
      <c r="F66" s="82"/>
      <c r="G66" s="82"/>
      <c r="H66" s="82"/>
      <c r="I66" s="82"/>
      <c r="J66" s="88"/>
      <c r="M66" s="99"/>
    </row>
    <row r="67" spans="1:13" s="12" customFormat="1" ht="17.25" customHeight="1">
      <c r="A67" s="68"/>
      <c r="C67" s="100" t="s">
        <v>510</v>
      </c>
      <c r="D67" s="91"/>
      <c r="E67" s="91"/>
      <c r="F67" s="91"/>
      <c r="G67" s="91"/>
      <c r="H67" s="91"/>
      <c r="I67" s="91"/>
      <c r="J67" s="101"/>
      <c r="M67" s="99"/>
    </row>
    <row r="68" spans="1:13" ht="14.25" customHeight="1">
      <c r="A68" s="40"/>
      <c r="M68" s="37"/>
    </row>
    <row r="69" spans="1:13" ht="14.25" customHeight="1">
      <c r="A69" s="40"/>
      <c r="M69" s="37"/>
    </row>
    <row r="70" spans="1:13" ht="14.25" customHeight="1">
      <c r="A70" s="40"/>
      <c r="M70" s="37"/>
    </row>
    <row r="71" spans="1:13" ht="14.25" customHeight="1" thickBot="1">
      <c r="A71" s="42"/>
      <c r="B71" s="43"/>
      <c r="C71" s="43"/>
      <c r="D71" s="43"/>
      <c r="E71" s="43"/>
      <c r="F71" s="43"/>
      <c r="G71" s="43"/>
      <c r="H71" s="43"/>
      <c r="I71" s="43"/>
      <c r="J71" s="43"/>
      <c r="K71" s="43"/>
      <c r="L71" s="43"/>
      <c r="M71" s="44"/>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XiR8fiZMBcr8EYFE/ZMwenlYipKGYpZnwa2gQaPjn/OM6+YoJ6vQXDkuA8g8bgVPt1noASLF34QgwfTID+GNPg==" saltValue="iwq71uceGpWVGaLESF54yQ==" spinCount="100000" sheet="1" objects="1" scenarios="1"/>
  <autoFilter ref="B11:K37" xr:uid="{00000000-0009-0000-0000-000003000000}">
    <sortState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80" zoomScale="85" zoomScaleNormal="85" zoomScaleSheetLayoutView="85" workbookViewId="0">
      <selection activeCell="D81" sqref="D81"/>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172"/>
      <c r="B1" s="188"/>
      <c r="C1" s="188"/>
      <c r="D1" s="188"/>
      <c r="E1" s="188"/>
      <c r="F1" s="188"/>
      <c r="G1" s="188"/>
      <c r="H1" s="188"/>
      <c r="I1" s="188"/>
      <c r="J1" s="188"/>
      <c r="K1" s="188"/>
      <c r="L1" s="188"/>
      <c r="M1" s="189"/>
    </row>
    <row r="2" spans="1:13" ht="17.45" customHeight="1">
      <c r="A2" s="175" t="s">
        <v>0</v>
      </c>
      <c r="B2" s="176"/>
      <c r="C2" s="176"/>
      <c r="D2" s="176"/>
      <c r="E2" s="176"/>
      <c r="F2" s="176"/>
      <c r="G2" s="176"/>
      <c r="H2" s="176"/>
      <c r="I2" s="176"/>
      <c r="J2" s="176"/>
      <c r="K2" s="176"/>
      <c r="L2" s="176"/>
      <c r="M2" s="190"/>
    </row>
    <row r="3" spans="1:13" ht="17.45" customHeight="1">
      <c r="A3" s="175" t="s">
        <v>1</v>
      </c>
      <c r="B3" s="176"/>
      <c r="C3" s="176"/>
      <c r="D3" s="176"/>
      <c r="E3" s="176"/>
      <c r="F3" s="176"/>
      <c r="G3" s="176"/>
      <c r="H3" s="176"/>
      <c r="I3" s="176"/>
      <c r="J3" s="176"/>
      <c r="K3" s="176"/>
      <c r="L3" s="176"/>
      <c r="M3" s="190"/>
    </row>
    <row r="4" spans="1:13" ht="17.45" customHeight="1">
      <c r="A4" s="175" t="s">
        <v>2</v>
      </c>
      <c r="B4" s="176"/>
      <c r="C4" s="176"/>
      <c r="D4" s="176"/>
      <c r="E4" s="176"/>
      <c r="F4" s="176"/>
      <c r="G4" s="176"/>
      <c r="H4" s="176"/>
      <c r="I4" s="176"/>
      <c r="J4" s="176"/>
      <c r="K4" s="176"/>
      <c r="L4" s="176"/>
      <c r="M4" s="190"/>
    </row>
    <row r="5" spans="1:13" ht="17.45" customHeight="1">
      <c r="A5" s="175">
        <v>2024</v>
      </c>
      <c r="B5" s="176"/>
      <c r="C5" s="176"/>
      <c r="D5" s="176"/>
      <c r="E5" s="176"/>
      <c r="F5" s="176"/>
      <c r="G5" s="176"/>
      <c r="H5" s="176"/>
      <c r="I5" s="176"/>
      <c r="J5" s="176"/>
      <c r="K5" s="176"/>
      <c r="L5" s="176"/>
      <c r="M5" s="190"/>
    </row>
    <row r="6" spans="1:13" ht="14.25" customHeight="1">
      <c r="A6" s="180"/>
      <c r="B6" s="181"/>
      <c r="C6" s="181"/>
      <c r="D6" s="181"/>
      <c r="E6" s="181"/>
      <c r="F6" s="181"/>
      <c r="G6" s="181"/>
      <c r="H6" s="181"/>
      <c r="I6" s="181"/>
      <c r="J6" s="181"/>
      <c r="K6" s="181"/>
      <c r="L6" s="181"/>
      <c r="M6" s="182"/>
    </row>
    <row r="7" spans="1:13" ht="14.25" customHeight="1">
      <c r="A7" s="163" t="s">
        <v>14</v>
      </c>
      <c r="B7" s="164"/>
      <c r="C7" s="164"/>
      <c r="D7" s="164"/>
      <c r="E7" s="164"/>
      <c r="F7" s="164"/>
      <c r="G7" s="164"/>
      <c r="H7" s="164"/>
      <c r="I7" s="164"/>
      <c r="J7" s="164"/>
      <c r="K7" s="164"/>
      <c r="L7" s="164"/>
      <c r="M7" s="165"/>
    </row>
    <row r="8" spans="1:13" ht="14.25" customHeight="1" thickBot="1">
      <c r="A8" s="196"/>
      <c r="B8" s="161"/>
      <c r="C8" s="161"/>
      <c r="D8" s="161"/>
      <c r="E8" s="161"/>
      <c r="F8" s="161"/>
      <c r="G8" s="161"/>
      <c r="H8" s="161"/>
      <c r="I8" s="161"/>
      <c r="J8" s="161"/>
      <c r="K8" s="161"/>
      <c r="L8" s="161"/>
      <c r="M8" s="162"/>
    </row>
    <row r="9" spans="1:13" ht="44.25" customHeight="1" thickBot="1">
      <c r="A9" s="207" t="s">
        <v>505</v>
      </c>
      <c r="B9" s="208"/>
      <c r="C9" s="208"/>
      <c r="D9" s="208"/>
      <c r="E9" s="208"/>
      <c r="F9" s="208"/>
      <c r="G9" s="208"/>
      <c r="H9" s="208"/>
      <c r="I9" s="208"/>
      <c r="J9" s="208"/>
      <c r="K9" s="208"/>
      <c r="L9" s="208"/>
      <c r="M9" s="209"/>
    </row>
    <row r="10" spans="1:13" ht="14.25" customHeight="1">
      <c r="A10" s="40"/>
      <c r="M10" s="37"/>
    </row>
    <row r="11" spans="1:13" ht="14.25" hidden="1" customHeight="1">
      <c r="A11" s="40"/>
      <c r="B11" s="8" t="s">
        <v>43</v>
      </c>
      <c r="C11" s="9" t="s">
        <v>44</v>
      </c>
      <c r="D11" s="8" t="s">
        <v>45</v>
      </c>
      <c r="E11" s="9" t="s">
        <v>46</v>
      </c>
      <c r="F11" s="9" t="s">
        <v>47</v>
      </c>
      <c r="G11" s="9" t="s">
        <v>48</v>
      </c>
      <c r="H11" s="9" t="s">
        <v>49</v>
      </c>
      <c r="I11" s="9" t="s">
        <v>50</v>
      </c>
      <c r="J11" s="9" t="s">
        <v>51</v>
      </c>
      <c r="K11" s="9" t="s">
        <v>52</v>
      </c>
      <c r="M11" s="37"/>
    </row>
    <row r="12" spans="1:13" ht="14.25" hidden="1" customHeight="1">
      <c r="A12" s="40"/>
      <c r="B12" s="143" t="s">
        <v>79</v>
      </c>
      <c r="C12" s="138" t="s">
        <v>80</v>
      </c>
      <c r="D12" s="139" t="s">
        <v>638</v>
      </c>
      <c r="E12" s="140">
        <v>85</v>
      </c>
      <c r="F12" s="141" t="s">
        <v>14</v>
      </c>
      <c r="G12" s="141" t="s">
        <v>81</v>
      </c>
      <c r="H12" s="141" t="s">
        <v>56</v>
      </c>
      <c r="I12" s="142">
        <v>0.25</v>
      </c>
      <c r="J12" s="144">
        <v>0.33333333333333331</v>
      </c>
      <c r="K12" s="142">
        <v>8.3333333333333329E-2</v>
      </c>
      <c r="M12" s="37"/>
    </row>
    <row r="13" spans="1:13" ht="14.25" hidden="1" customHeight="1">
      <c r="A13" s="40"/>
      <c r="B13" s="143" t="s">
        <v>345</v>
      </c>
      <c r="C13" s="138" t="s">
        <v>346</v>
      </c>
      <c r="D13" s="139"/>
      <c r="E13" s="140">
        <v>86</v>
      </c>
      <c r="F13" s="141" t="s">
        <v>14</v>
      </c>
      <c r="G13" s="141" t="s">
        <v>81</v>
      </c>
      <c r="H13" s="141" t="s">
        <v>56</v>
      </c>
      <c r="I13" s="142" t="s">
        <v>259</v>
      </c>
      <c r="J13" s="144">
        <v>0.33333333333333331</v>
      </c>
      <c r="K13" s="142" t="e">
        <v>#VALUE!</v>
      </c>
      <c r="M13" s="37"/>
    </row>
    <row r="14" spans="1:13" ht="14.25" hidden="1" customHeight="1">
      <c r="A14" s="40"/>
      <c r="B14" s="143" t="s">
        <v>347</v>
      </c>
      <c r="C14" s="138" t="s">
        <v>348</v>
      </c>
      <c r="D14" s="139"/>
      <c r="E14" s="140">
        <v>87</v>
      </c>
      <c r="F14" s="141" t="s">
        <v>14</v>
      </c>
      <c r="G14" s="141" t="s">
        <v>81</v>
      </c>
      <c r="H14" s="141" t="s">
        <v>56</v>
      </c>
      <c r="I14" s="142" t="s">
        <v>259</v>
      </c>
      <c r="J14" s="144">
        <v>0.33333333333333331</v>
      </c>
      <c r="K14" s="142" t="e">
        <v>#VALUE!</v>
      </c>
      <c r="M14" s="37"/>
    </row>
    <row r="15" spans="1:13" ht="14.25" hidden="1" customHeight="1">
      <c r="A15" s="40"/>
      <c r="B15" s="143" t="s">
        <v>349</v>
      </c>
      <c r="C15" s="138" t="s">
        <v>350</v>
      </c>
      <c r="D15" s="139"/>
      <c r="E15" s="140">
        <v>88</v>
      </c>
      <c r="F15" s="141" t="s">
        <v>14</v>
      </c>
      <c r="G15" s="141" t="s">
        <v>81</v>
      </c>
      <c r="H15" s="141" t="s">
        <v>56</v>
      </c>
      <c r="I15" s="142" t="s">
        <v>259</v>
      </c>
      <c r="J15" s="144">
        <v>0.33333333333333331</v>
      </c>
      <c r="K15" s="142" t="e">
        <v>#VALUE!</v>
      </c>
      <c r="M15" s="37"/>
    </row>
    <row r="16" spans="1:13" ht="14.25" hidden="1" customHeight="1">
      <c r="A16" s="40"/>
      <c r="B16" s="143" t="s">
        <v>351</v>
      </c>
      <c r="C16" s="138" t="s">
        <v>352</v>
      </c>
      <c r="D16" s="139"/>
      <c r="E16" s="140">
        <v>89</v>
      </c>
      <c r="F16" s="141" t="s">
        <v>14</v>
      </c>
      <c r="G16" s="141" t="s">
        <v>81</v>
      </c>
      <c r="H16" s="141" t="s">
        <v>56</v>
      </c>
      <c r="I16" s="142" t="s">
        <v>259</v>
      </c>
      <c r="J16" s="144">
        <v>0.33333333333333331</v>
      </c>
      <c r="K16" s="142" t="e">
        <v>#VALUE!</v>
      </c>
      <c r="M16" s="37"/>
    </row>
    <row r="17" spans="1:13" ht="14.25" hidden="1" customHeight="1">
      <c r="A17" s="40"/>
      <c r="B17" s="143" t="s">
        <v>82</v>
      </c>
      <c r="C17" s="138" t="s">
        <v>83</v>
      </c>
      <c r="D17" s="139" t="s">
        <v>638</v>
      </c>
      <c r="E17" s="140">
        <v>90</v>
      </c>
      <c r="F17" s="141" t="s">
        <v>14</v>
      </c>
      <c r="G17" s="141" t="s">
        <v>81</v>
      </c>
      <c r="H17" s="141" t="s">
        <v>56</v>
      </c>
      <c r="I17" s="142">
        <v>0.25</v>
      </c>
      <c r="J17" s="144">
        <v>0.33333333333333331</v>
      </c>
      <c r="K17" s="142">
        <v>8.3333333333333329E-2</v>
      </c>
      <c r="M17" s="37"/>
    </row>
    <row r="18" spans="1:13" ht="14.25" hidden="1" customHeight="1">
      <c r="A18" s="40"/>
      <c r="B18" s="143" t="s">
        <v>353</v>
      </c>
      <c r="C18" s="138" t="s">
        <v>354</v>
      </c>
      <c r="D18" s="139"/>
      <c r="E18" s="140">
        <v>92</v>
      </c>
      <c r="F18" s="141" t="s">
        <v>14</v>
      </c>
      <c r="G18" s="141" t="s">
        <v>81</v>
      </c>
      <c r="H18" s="141" t="s">
        <v>56</v>
      </c>
      <c r="I18" s="142" t="s">
        <v>259</v>
      </c>
      <c r="J18" s="144">
        <v>0.33333333333333331</v>
      </c>
      <c r="K18" s="142" t="e">
        <v>#VALUE!</v>
      </c>
      <c r="M18" s="37"/>
    </row>
    <row r="19" spans="1:13" ht="14.25" hidden="1" customHeight="1">
      <c r="A19" s="40"/>
      <c r="B19" s="143" t="s">
        <v>84</v>
      </c>
      <c r="C19" s="138" t="s">
        <v>85</v>
      </c>
      <c r="D19" s="139" t="s">
        <v>638</v>
      </c>
      <c r="E19" s="140">
        <v>93</v>
      </c>
      <c r="F19" s="141" t="s">
        <v>14</v>
      </c>
      <c r="G19" s="141" t="s">
        <v>81</v>
      </c>
      <c r="H19" s="141" t="s">
        <v>56</v>
      </c>
      <c r="I19" s="142">
        <v>0.25</v>
      </c>
      <c r="J19" s="144">
        <v>0.33333333333333331</v>
      </c>
      <c r="K19" s="142">
        <v>8.3333333333333329E-2</v>
      </c>
      <c r="M19" s="37"/>
    </row>
    <row r="20" spans="1:13" ht="14.25" hidden="1" customHeight="1">
      <c r="A20" s="40"/>
      <c r="B20" s="143" t="s">
        <v>86</v>
      </c>
      <c r="C20" s="138" t="s">
        <v>87</v>
      </c>
      <c r="D20" s="139" t="s">
        <v>638</v>
      </c>
      <c r="E20" s="140">
        <v>94</v>
      </c>
      <c r="F20" s="141" t="s">
        <v>14</v>
      </c>
      <c r="G20" s="141" t="s">
        <v>81</v>
      </c>
      <c r="H20" s="141" t="s">
        <v>56</v>
      </c>
      <c r="I20" s="142">
        <v>0.25</v>
      </c>
      <c r="J20" s="144">
        <v>0.33333333333333331</v>
      </c>
      <c r="K20" s="142">
        <v>8.3333333333333329E-2</v>
      </c>
      <c r="M20" s="37"/>
    </row>
    <row r="21" spans="1:13" ht="14.25" hidden="1" customHeight="1">
      <c r="A21" s="40"/>
      <c r="B21" s="145" t="s">
        <v>355</v>
      </c>
      <c r="C21" s="146" t="s">
        <v>356</v>
      </c>
      <c r="D21" s="147"/>
      <c r="E21" s="140">
        <v>96</v>
      </c>
      <c r="F21" s="141" t="s">
        <v>14</v>
      </c>
      <c r="G21" s="141" t="s">
        <v>81</v>
      </c>
      <c r="H21" s="141" t="s">
        <v>56</v>
      </c>
      <c r="I21" s="142" t="s">
        <v>259</v>
      </c>
      <c r="J21" s="144">
        <v>0.33333333333333331</v>
      </c>
      <c r="K21" s="142" t="e">
        <v>#VALUE!</v>
      </c>
      <c r="M21" s="37"/>
    </row>
    <row r="22" spans="1:13" ht="14.25" hidden="1" customHeight="1">
      <c r="A22" s="40"/>
      <c r="B22" s="148" t="s">
        <v>357</v>
      </c>
      <c r="C22" s="141" t="s">
        <v>358</v>
      </c>
      <c r="D22" s="141" t="s">
        <v>638</v>
      </c>
      <c r="E22" s="140">
        <v>97</v>
      </c>
      <c r="F22" s="141" t="s">
        <v>14</v>
      </c>
      <c r="G22" s="141" t="s">
        <v>81</v>
      </c>
      <c r="H22" s="141" t="s">
        <v>56</v>
      </c>
      <c r="I22" s="142">
        <v>0.33333333333333331</v>
      </c>
      <c r="J22" s="144">
        <v>0.33333333333333331</v>
      </c>
      <c r="K22" s="144">
        <v>0.1111111111111111</v>
      </c>
      <c r="M22" s="37"/>
    </row>
    <row r="23" spans="1:13" ht="14.25" hidden="1" customHeight="1">
      <c r="A23" s="40"/>
      <c r="B23" s="148" t="s">
        <v>359</v>
      </c>
      <c r="C23" s="141" t="s">
        <v>360</v>
      </c>
      <c r="D23" s="141" t="s">
        <v>638</v>
      </c>
      <c r="E23" s="140">
        <v>98</v>
      </c>
      <c r="F23" s="141" t="s">
        <v>14</v>
      </c>
      <c r="G23" s="141" t="s">
        <v>81</v>
      </c>
      <c r="H23" s="141" t="s">
        <v>56</v>
      </c>
      <c r="I23" s="142">
        <v>0.33333333333333331</v>
      </c>
      <c r="J23" s="144">
        <v>0.33333333333333331</v>
      </c>
      <c r="K23" s="144">
        <v>0.1111111111111111</v>
      </c>
      <c r="M23" s="37"/>
    </row>
    <row r="24" spans="1:13" ht="14.25" hidden="1" customHeight="1">
      <c r="A24" s="40"/>
      <c r="B24" s="148" t="s">
        <v>361</v>
      </c>
      <c r="C24" s="141" t="s">
        <v>362</v>
      </c>
      <c r="D24" s="141"/>
      <c r="E24" s="140">
        <v>99</v>
      </c>
      <c r="F24" s="141" t="s">
        <v>14</v>
      </c>
      <c r="G24" s="141" t="s">
        <v>81</v>
      </c>
      <c r="H24" s="141" t="s">
        <v>56</v>
      </c>
      <c r="I24" s="142" t="s">
        <v>259</v>
      </c>
      <c r="J24" s="144">
        <v>0.33333333333333331</v>
      </c>
      <c r="K24" s="144" t="e">
        <v>#VALUE!</v>
      </c>
      <c r="M24" s="37"/>
    </row>
    <row r="25" spans="1:13" ht="14.25" hidden="1" customHeight="1">
      <c r="A25" s="40"/>
      <c r="B25" s="148" t="s">
        <v>88</v>
      </c>
      <c r="C25" s="141" t="s">
        <v>89</v>
      </c>
      <c r="D25" s="141" t="s">
        <v>638</v>
      </c>
      <c r="E25" s="140">
        <v>100</v>
      </c>
      <c r="F25" s="141" t="s">
        <v>14</v>
      </c>
      <c r="G25" s="141" t="s">
        <v>81</v>
      </c>
      <c r="H25" s="141" t="s">
        <v>56</v>
      </c>
      <c r="I25" s="142">
        <v>0.33333333333333331</v>
      </c>
      <c r="J25" s="144">
        <v>0.33333333333333331</v>
      </c>
      <c r="K25" s="144">
        <v>0.1111111111111111</v>
      </c>
      <c r="M25" s="37"/>
    </row>
    <row r="26" spans="1:13" ht="14.25" hidden="1" customHeight="1">
      <c r="A26" s="40"/>
      <c r="B26" s="148" t="s">
        <v>363</v>
      </c>
      <c r="C26" s="141" t="s">
        <v>364</v>
      </c>
      <c r="D26" s="141"/>
      <c r="E26" s="140">
        <v>101</v>
      </c>
      <c r="F26" s="141" t="s">
        <v>14</v>
      </c>
      <c r="G26" s="141" t="s">
        <v>81</v>
      </c>
      <c r="H26" s="141" t="s">
        <v>56</v>
      </c>
      <c r="I26" s="142" t="s">
        <v>259</v>
      </c>
      <c r="J26" s="144">
        <v>0.33333333333333331</v>
      </c>
      <c r="K26" s="144" t="e">
        <v>#VALUE!</v>
      </c>
      <c r="M26" s="37"/>
    </row>
    <row r="27" spans="1:13" ht="14.25" hidden="1" customHeight="1">
      <c r="A27" s="40"/>
      <c r="B27" s="148" t="s">
        <v>365</v>
      </c>
      <c r="C27" s="141" t="s">
        <v>366</v>
      </c>
      <c r="D27" s="141"/>
      <c r="E27" s="140">
        <v>102</v>
      </c>
      <c r="F27" s="141" t="s">
        <v>14</v>
      </c>
      <c r="G27" s="141" t="s">
        <v>81</v>
      </c>
      <c r="H27" s="141" t="s">
        <v>56</v>
      </c>
      <c r="I27" s="142" t="s">
        <v>259</v>
      </c>
      <c r="J27" s="144">
        <v>0.33333333333333331</v>
      </c>
      <c r="K27" s="144" t="e">
        <v>#VALUE!</v>
      </c>
      <c r="M27" s="37"/>
    </row>
    <row r="28" spans="1:13" ht="14.25" hidden="1" customHeight="1">
      <c r="A28" s="40"/>
      <c r="B28" s="149" t="s">
        <v>367</v>
      </c>
      <c r="C28" s="138" t="s">
        <v>368</v>
      </c>
      <c r="D28" s="139"/>
      <c r="E28" s="140">
        <v>104</v>
      </c>
      <c r="F28" s="141" t="s">
        <v>14</v>
      </c>
      <c r="G28" s="141" t="s">
        <v>81</v>
      </c>
      <c r="H28" s="141" t="s">
        <v>56</v>
      </c>
      <c r="I28" s="142" t="s">
        <v>259</v>
      </c>
      <c r="J28" s="144">
        <v>0.33333333333333331</v>
      </c>
      <c r="K28" s="141" t="e">
        <v>#VALUE!</v>
      </c>
      <c r="M28" s="37"/>
    </row>
    <row r="29" spans="1:13" ht="14.25" hidden="1" customHeight="1">
      <c r="A29" s="40"/>
      <c r="B29" s="137" t="s">
        <v>90</v>
      </c>
      <c r="C29" s="138" t="s">
        <v>91</v>
      </c>
      <c r="D29" s="139" t="s">
        <v>638</v>
      </c>
      <c r="E29" s="140">
        <v>105</v>
      </c>
      <c r="F29" s="141" t="s">
        <v>14</v>
      </c>
      <c r="G29" s="141" t="s">
        <v>81</v>
      </c>
      <c r="H29" s="141" t="s">
        <v>56</v>
      </c>
      <c r="I29" s="142">
        <v>1</v>
      </c>
      <c r="J29" s="144">
        <v>0.33333333333333331</v>
      </c>
      <c r="K29" s="142">
        <v>0.33333333333333331</v>
      </c>
      <c r="M29" s="37"/>
    </row>
    <row r="30" spans="1:13" ht="14.25" hidden="1" customHeight="1">
      <c r="A30" s="40"/>
      <c r="B30" s="149" t="s">
        <v>369</v>
      </c>
      <c r="C30" s="138" t="s">
        <v>370</v>
      </c>
      <c r="D30" s="139"/>
      <c r="E30" s="140">
        <v>106</v>
      </c>
      <c r="F30" s="141" t="s">
        <v>14</v>
      </c>
      <c r="G30" s="141" t="s">
        <v>81</v>
      </c>
      <c r="H30" s="141" t="s">
        <v>56</v>
      </c>
      <c r="I30" s="142" t="s">
        <v>259</v>
      </c>
      <c r="J30" s="144">
        <v>0.33333333333333331</v>
      </c>
      <c r="K30" s="142" t="e">
        <v>#VALUE!</v>
      </c>
      <c r="M30" s="37"/>
    </row>
    <row r="31" spans="1:13" ht="14.25" hidden="1" customHeight="1">
      <c r="A31" s="40"/>
      <c r="B31" s="143" t="s">
        <v>371</v>
      </c>
      <c r="C31" s="138" t="s">
        <v>372</v>
      </c>
      <c r="D31" s="139"/>
      <c r="E31" s="140">
        <v>137</v>
      </c>
      <c r="F31" s="141" t="s">
        <v>14</v>
      </c>
      <c r="G31" s="141" t="s">
        <v>94</v>
      </c>
      <c r="H31" s="141" t="s">
        <v>56</v>
      </c>
      <c r="I31" s="142" t="s">
        <v>259</v>
      </c>
      <c r="J31" s="150">
        <v>0.16666666666666666</v>
      </c>
      <c r="K31" s="142" t="e">
        <v>#VALUE!</v>
      </c>
      <c r="M31" s="37"/>
    </row>
    <row r="32" spans="1:13" ht="14.25" hidden="1" customHeight="1">
      <c r="A32" s="40"/>
      <c r="B32" s="143" t="s">
        <v>373</v>
      </c>
      <c r="C32" s="138" t="s">
        <v>374</v>
      </c>
      <c r="D32" s="139"/>
      <c r="E32" s="140">
        <v>138</v>
      </c>
      <c r="F32" s="141" t="s">
        <v>14</v>
      </c>
      <c r="G32" s="141" t="s">
        <v>94</v>
      </c>
      <c r="H32" s="141" t="s">
        <v>56</v>
      </c>
      <c r="I32" s="142" t="s">
        <v>259</v>
      </c>
      <c r="J32" s="150">
        <v>0.16666666666666666</v>
      </c>
      <c r="K32" s="142" t="e">
        <v>#VALUE!</v>
      </c>
      <c r="M32" s="37"/>
    </row>
    <row r="33" spans="1:13" ht="14.25" hidden="1" customHeight="1">
      <c r="A33" s="40"/>
      <c r="B33" s="143" t="s">
        <v>92</v>
      </c>
      <c r="C33" s="138" t="s">
        <v>93</v>
      </c>
      <c r="D33" s="139"/>
      <c r="E33" s="140">
        <v>139</v>
      </c>
      <c r="F33" s="141" t="s">
        <v>14</v>
      </c>
      <c r="G33" s="141" t="s">
        <v>94</v>
      </c>
      <c r="H33" s="141" t="s">
        <v>56</v>
      </c>
      <c r="I33" s="142" t="s">
        <v>259</v>
      </c>
      <c r="J33" s="150">
        <v>0.16666666666666666</v>
      </c>
      <c r="K33" s="142" t="e">
        <v>#VALUE!</v>
      </c>
      <c r="M33" s="37"/>
    </row>
    <row r="34" spans="1:13" ht="14.25" hidden="1" customHeight="1">
      <c r="A34" s="40"/>
      <c r="B34" s="143" t="s">
        <v>375</v>
      </c>
      <c r="C34" s="138" t="s">
        <v>376</v>
      </c>
      <c r="D34" s="139" t="s">
        <v>638</v>
      </c>
      <c r="E34" s="140">
        <v>140</v>
      </c>
      <c r="F34" s="141" t="s">
        <v>14</v>
      </c>
      <c r="G34" s="141" t="s">
        <v>94</v>
      </c>
      <c r="H34" s="141" t="s">
        <v>56</v>
      </c>
      <c r="I34" s="142">
        <v>0.25</v>
      </c>
      <c r="J34" s="150">
        <v>0.16666666666666666</v>
      </c>
      <c r="K34" s="142">
        <v>4.1666666666666664E-2</v>
      </c>
      <c r="M34" s="37"/>
    </row>
    <row r="35" spans="1:13" ht="14.25" hidden="1" customHeight="1">
      <c r="A35" s="40"/>
      <c r="B35" s="143" t="s">
        <v>377</v>
      </c>
      <c r="C35" s="138" t="s">
        <v>378</v>
      </c>
      <c r="D35" s="139"/>
      <c r="E35" s="140">
        <v>141</v>
      </c>
      <c r="F35" s="141" t="s">
        <v>14</v>
      </c>
      <c r="G35" s="141" t="s">
        <v>94</v>
      </c>
      <c r="H35" s="141" t="s">
        <v>56</v>
      </c>
      <c r="I35" s="142" t="s">
        <v>259</v>
      </c>
      <c r="J35" s="150">
        <v>0.16666666666666666</v>
      </c>
      <c r="K35" s="142" t="e">
        <v>#VALUE!</v>
      </c>
      <c r="M35" s="37"/>
    </row>
    <row r="36" spans="1:13" ht="14.25" hidden="1" customHeight="1">
      <c r="A36" s="40"/>
      <c r="B36" s="143" t="s">
        <v>379</v>
      </c>
      <c r="C36" s="138" t="s">
        <v>380</v>
      </c>
      <c r="D36" s="139"/>
      <c r="E36" s="140">
        <v>142</v>
      </c>
      <c r="F36" s="141" t="s">
        <v>14</v>
      </c>
      <c r="G36" s="141" t="s">
        <v>94</v>
      </c>
      <c r="H36" s="141" t="s">
        <v>56</v>
      </c>
      <c r="I36" s="142" t="s">
        <v>259</v>
      </c>
      <c r="J36" s="150">
        <v>0.16666666666666666</v>
      </c>
      <c r="K36" s="142" t="e">
        <v>#VALUE!</v>
      </c>
      <c r="M36" s="37"/>
    </row>
    <row r="37" spans="1:13" ht="14.25" hidden="1" customHeight="1">
      <c r="A37" s="40"/>
      <c r="B37" s="143" t="s">
        <v>381</v>
      </c>
      <c r="C37" s="138" t="s">
        <v>382</v>
      </c>
      <c r="D37" s="139" t="s">
        <v>638</v>
      </c>
      <c r="E37" s="140">
        <v>143</v>
      </c>
      <c r="F37" s="141" t="s">
        <v>14</v>
      </c>
      <c r="G37" s="141" t="s">
        <v>94</v>
      </c>
      <c r="H37" s="141" t="s">
        <v>56</v>
      </c>
      <c r="I37" s="142">
        <v>1</v>
      </c>
      <c r="J37" s="150">
        <v>0.16666666666666666</v>
      </c>
      <c r="K37" s="142">
        <v>0.16666666666666666</v>
      </c>
      <c r="M37" s="37"/>
    </row>
    <row r="38" spans="1:13" ht="14.25" hidden="1" customHeight="1">
      <c r="A38" s="40"/>
      <c r="B38" s="143" t="s">
        <v>95</v>
      </c>
      <c r="C38" s="138" t="s">
        <v>96</v>
      </c>
      <c r="D38" s="139"/>
      <c r="E38" s="140">
        <v>144</v>
      </c>
      <c r="F38" s="141" t="s">
        <v>14</v>
      </c>
      <c r="G38" s="141" t="s">
        <v>94</v>
      </c>
      <c r="H38" s="141" t="s">
        <v>56</v>
      </c>
      <c r="I38" s="142" t="s">
        <v>259</v>
      </c>
      <c r="J38" s="150">
        <v>0.16666666666666666</v>
      </c>
      <c r="K38" s="142" t="e">
        <v>#VALUE!</v>
      </c>
      <c r="M38" s="37"/>
    </row>
    <row r="39" spans="1:13" ht="14.25" hidden="1" customHeight="1">
      <c r="A39" s="40"/>
      <c r="B39" s="143" t="s">
        <v>383</v>
      </c>
      <c r="C39" s="138" t="s">
        <v>384</v>
      </c>
      <c r="D39" s="139"/>
      <c r="E39" s="140">
        <v>145</v>
      </c>
      <c r="F39" s="141" t="s">
        <v>14</v>
      </c>
      <c r="G39" s="141" t="s">
        <v>94</v>
      </c>
      <c r="H39" s="141" t="s">
        <v>56</v>
      </c>
      <c r="I39" s="142" t="s">
        <v>259</v>
      </c>
      <c r="J39" s="150">
        <v>0.16666666666666666</v>
      </c>
      <c r="K39" s="142" t="e">
        <v>#VALUE!</v>
      </c>
      <c r="M39" s="37"/>
    </row>
    <row r="40" spans="1:13" ht="14.25" hidden="1" customHeight="1">
      <c r="A40" s="40"/>
      <c r="B40" s="143" t="s">
        <v>385</v>
      </c>
      <c r="C40" s="138" t="s">
        <v>386</v>
      </c>
      <c r="D40" s="139"/>
      <c r="E40" s="140">
        <v>146</v>
      </c>
      <c r="F40" s="141" t="s">
        <v>14</v>
      </c>
      <c r="G40" s="141" t="s">
        <v>94</v>
      </c>
      <c r="H40" s="141" t="s">
        <v>56</v>
      </c>
      <c r="I40" s="142" t="s">
        <v>259</v>
      </c>
      <c r="J40" s="150">
        <v>0.16666666666666666</v>
      </c>
      <c r="K40" s="142" t="e">
        <v>#VALUE!</v>
      </c>
      <c r="M40" s="37"/>
    </row>
    <row r="41" spans="1:13" ht="14.25" hidden="1" customHeight="1">
      <c r="A41" s="40"/>
      <c r="B41" s="143" t="s">
        <v>100</v>
      </c>
      <c r="C41" s="138" t="s">
        <v>101</v>
      </c>
      <c r="D41" s="139"/>
      <c r="E41" s="140">
        <v>147</v>
      </c>
      <c r="F41" s="141" t="s">
        <v>14</v>
      </c>
      <c r="G41" s="141" t="s">
        <v>94</v>
      </c>
      <c r="H41" s="141" t="s">
        <v>56</v>
      </c>
      <c r="I41" s="142" t="s">
        <v>259</v>
      </c>
      <c r="J41" s="150">
        <v>0.16666666666666666</v>
      </c>
      <c r="K41" s="142" t="e">
        <v>#VALUE!</v>
      </c>
      <c r="M41" s="37"/>
    </row>
    <row r="42" spans="1:13" ht="14.25" hidden="1" customHeight="1">
      <c r="A42" s="40"/>
      <c r="B42" s="143" t="s">
        <v>387</v>
      </c>
      <c r="C42" s="138" t="s">
        <v>388</v>
      </c>
      <c r="D42" s="139"/>
      <c r="E42" s="140">
        <v>148</v>
      </c>
      <c r="F42" s="141" t="s">
        <v>14</v>
      </c>
      <c r="G42" s="141" t="s">
        <v>94</v>
      </c>
      <c r="H42" s="141" t="s">
        <v>56</v>
      </c>
      <c r="I42" s="142" t="s">
        <v>259</v>
      </c>
      <c r="J42" s="150">
        <v>0.16666666666666666</v>
      </c>
      <c r="K42" s="142" t="e">
        <v>#VALUE!</v>
      </c>
      <c r="M42" s="37"/>
    </row>
    <row r="43" spans="1:13" ht="14.25" hidden="1" customHeight="1">
      <c r="A43" s="40"/>
      <c r="B43" s="143" t="s">
        <v>389</v>
      </c>
      <c r="C43" s="138" t="s">
        <v>390</v>
      </c>
      <c r="D43" s="139" t="s">
        <v>638</v>
      </c>
      <c r="E43" s="140">
        <v>149</v>
      </c>
      <c r="F43" s="141" t="s">
        <v>14</v>
      </c>
      <c r="G43" s="141" t="s">
        <v>94</v>
      </c>
      <c r="H43" s="141" t="s">
        <v>56</v>
      </c>
      <c r="I43" s="142">
        <v>0.25</v>
      </c>
      <c r="J43" s="150">
        <v>0.16666666666666666</v>
      </c>
      <c r="K43" s="142">
        <v>4.1666666666666664E-2</v>
      </c>
      <c r="M43" s="37"/>
    </row>
    <row r="44" spans="1:13" ht="14.25" hidden="1" customHeight="1">
      <c r="A44" s="40"/>
      <c r="B44" s="143" t="s">
        <v>391</v>
      </c>
      <c r="C44" s="138" t="s">
        <v>392</v>
      </c>
      <c r="D44" s="139"/>
      <c r="E44" s="140">
        <v>150</v>
      </c>
      <c r="F44" s="141" t="s">
        <v>14</v>
      </c>
      <c r="G44" s="141" t="s">
        <v>94</v>
      </c>
      <c r="H44" s="141" t="s">
        <v>56</v>
      </c>
      <c r="I44" s="142" t="s">
        <v>259</v>
      </c>
      <c r="J44" s="150">
        <v>0.16666666666666666</v>
      </c>
      <c r="K44" s="142" t="e">
        <v>#VALUE!</v>
      </c>
      <c r="M44" s="37"/>
    </row>
    <row r="45" spans="1:13" ht="14.25" hidden="1" customHeight="1">
      <c r="A45" s="40"/>
      <c r="B45" s="143" t="s">
        <v>393</v>
      </c>
      <c r="C45" s="138" t="s">
        <v>394</v>
      </c>
      <c r="D45" s="139">
        <v>0</v>
      </c>
      <c r="E45" s="140">
        <v>151</v>
      </c>
      <c r="F45" s="141" t="s">
        <v>14</v>
      </c>
      <c r="G45" s="141" t="s">
        <v>94</v>
      </c>
      <c r="H45" s="141" t="s">
        <v>56</v>
      </c>
      <c r="I45" s="142" t="s">
        <v>259</v>
      </c>
      <c r="J45" s="150">
        <v>0.16666666666666666</v>
      </c>
      <c r="K45" s="142" t="e">
        <v>#VALUE!</v>
      </c>
      <c r="M45" s="37"/>
    </row>
    <row r="46" spans="1:13" ht="14.25" hidden="1" customHeight="1">
      <c r="A46" s="40"/>
      <c r="B46" s="143" t="s">
        <v>395</v>
      </c>
      <c r="C46" s="138" t="s">
        <v>396</v>
      </c>
      <c r="D46" s="139">
        <v>0</v>
      </c>
      <c r="E46" s="140">
        <v>152</v>
      </c>
      <c r="F46" s="141" t="s">
        <v>14</v>
      </c>
      <c r="G46" s="141" t="s">
        <v>94</v>
      </c>
      <c r="H46" s="141" t="s">
        <v>56</v>
      </c>
      <c r="I46" s="142" t="s">
        <v>259</v>
      </c>
      <c r="J46" s="150">
        <v>0.16666666666666666</v>
      </c>
      <c r="K46" s="142" t="e">
        <v>#VALUE!</v>
      </c>
      <c r="M46" s="37"/>
    </row>
    <row r="47" spans="1:13" ht="14.25" hidden="1" customHeight="1">
      <c r="A47" s="40"/>
      <c r="B47" s="143" t="s">
        <v>397</v>
      </c>
      <c r="C47" s="138" t="s">
        <v>398</v>
      </c>
      <c r="D47" s="139">
        <v>0</v>
      </c>
      <c r="E47" s="140">
        <v>153</v>
      </c>
      <c r="F47" s="141" t="s">
        <v>14</v>
      </c>
      <c r="G47" s="141" t="s">
        <v>94</v>
      </c>
      <c r="H47" s="141" t="s">
        <v>56</v>
      </c>
      <c r="I47" s="142" t="s">
        <v>259</v>
      </c>
      <c r="J47" s="150">
        <v>0.16666666666666666</v>
      </c>
      <c r="K47" s="142" t="e">
        <v>#VALUE!</v>
      </c>
      <c r="M47" s="37"/>
    </row>
    <row r="48" spans="1:13" ht="14.25" hidden="1" customHeight="1">
      <c r="A48" s="40"/>
      <c r="B48" s="143" t="s">
        <v>102</v>
      </c>
      <c r="C48" s="138" t="s">
        <v>103</v>
      </c>
      <c r="D48" s="139">
        <v>0</v>
      </c>
      <c r="E48" s="140">
        <v>154</v>
      </c>
      <c r="F48" s="141" t="s">
        <v>14</v>
      </c>
      <c r="G48" s="141" t="s">
        <v>94</v>
      </c>
      <c r="H48" s="141" t="s">
        <v>56</v>
      </c>
      <c r="I48" s="142" t="s">
        <v>259</v>
      </c>
      <c r="J48" s="150">
        <v>0.16666666666666666</v>
      </c>
      <c r="K48" s="142" t="e">
        <v>#VALUE!</v>
      </c>
      <c r="M48" s="37"/>
    </row>
    <row r="49" spans="1:13" ht="14.25" hidden="1" customHeight="1">
      <c r="A49" s="40"/>
      <c r="B49" s="143" t="s">
        <v>399</v>
      </c>
      <c r="C49" s="138" t="s">
        <v>400</v>
      </c>
      <c r="D49" s="139">
        <v>0</v>
      </c>
      <c r="E49" s="140">
        <v>155</v>
      </c>
      <c r="F49" s="141" t="s">
        <v>14</v>
      </c>
      <c r="G49" s="141" t="s">
        <v>94</v>
      </c>
      <c r="H49" s="141" t="s">
        <v>56</v>
      </c>
      <c r="I49" s="142" t="s">
        <v>259</v>
      </c>
      <c r="J49" s="150">
        <v>0.16666666666666666</v>
      </c>
      <c r="K49" s="142" t="e">
        <v>#VALUE!</v>
      </c>
      <c r="M49" s="37"/>
    </row>
    <row r="50" spans="1:13" ht="14.25" hidden="1" customHeight="1">
      <c r="A50" s="40"/>
      <c r="B50" s="143" t="s">
        <v>401</v>
      </c>
      <c r="C50" s="138" t="s">
        <v>402</v>
      </c>
      <c r="D50" s="139">
        <v>0</v>
      </c>
      <c r="E50" s="140">
        <v>156</v>
      </c>
      <c r="F50" s="141" t="s">
        <v>14</v>
      </c>
      <c r="G50" s="141" t="s">
        <v>94</v>
      </c>
      <c r="H50" s="141" t="s">
        <v>56</v>
      </c>
      <c r="I50" s="142" t="s">
        <v>259</v>
      </c>
      <c r="J50" s="150">
        <v>0.16666666666666666</v>
      </c>
      <c r="K50" s="142" t="e">
        <v>#VALUE!</v>
      </c>
      <c r="M50" s="37"/>
    </row>
    <row r="51" spans="1:13" ht="14.25" hidden="1" customHeight="1">
      <c r="A51" s="40"/>
      <c r="B51" s="143" t="s">
        <v>403</v>
      </c>
      <c r="C51" s="138" t="s">
        <v>404</v>
      </c>
      <c r="D51" s="139">
        <v>0</v>
      </c>
      <c r="E51" s="140">
        <v>157</v>
      </c>
      <c r="F51" s="141" t="s">
        <v>14</v>
      </c>
      <c r="G51" s="141" t="s">
        <v>94</v>
      </c>
      <c r="H51" s="141" t="s">
        <v>56</v>
      </c>
      <c r="I51" s="142" t="s">
        <v>259</v>
      </c>
      <c r="J51" s="150">
        <v>0.16666666666666666</v>
      </c>
      <c r="K51" s="142" t="e">
        <v>#VALUE!</v>
      </c>
      <c r="M51" s="37"/>
    </row>
    <row r="52" spans="1:13" ht="14.25" hidden="1" customHeight="1">
      <c r="A52" s="40"/>
      <c r="B52" s="143" t="s">
        <v>104</v>
      </c>
      <c r="C52" s="138" t="s">
        <v>105</v>
      </c>
      <c r="D52" s="139">
        <v>0</v>
      </c>
      <c r="E52" s="140">
        <v>158</v>
      </c>
      <c r="F52" s="141" t="s">
        <v>14</v>
      </c>
      <c r="G52" s="141" t="s">
        <v>94</v>
      </c>
      <c r="H52" s="141" t="s">
        <v>56</v>
      </c>
      <c r="I52" s="142" t="s">
        <v>259</v>
      </c>
      <c r="J52" s="150">
        <v>0.16666666666666666</v>
      </c>
      <c r="K52" s="142" t="e">
        <v>#VALUE!</v>
      </c>
      <c r="M52" s="37"/>
    </row>
    <row r="53" spans="1:13" ht="14.25" hidden="1" customHeight="1">
      <c r="A53" s="40"/>
      <c r="B53" s="143" t="s">
        <v>405</v>
      </c>
      <c r="C53" s="138" t="s">
        <v>406</v>
      </c>
      <c r="D53" s="139">
        <v>0</v>
      </c>
      <c r="E53" s="140">
        <v>159</v>
      </c>
      <c r="F53" s="141" t="s">
        <v>14</v>
      </c>
      <c r="G53" s="141" t="s">
        <v>94</v>
      </c>
      <c r="H53" s="141" t="s">
        <v>56</v>
      </c>
      <c r="I53" s="142" t="s">
        <v>259</v>
      </c>
      <c r="J53" s="150">
        <v>0.16666666666666666</v>
      </c>
      <c r="K53" s="142" t="e">
        <v>#VALUE!</v>
      </c>
      <c r="M53" s="37"/>
    </row>
    <row r="54" spans="1:13" ht="14.25" hidden="1" customHeight="1">
      <c r="A54" s="40"/>
      <c r="B54" s="143" t="s">
        <v>407</v>
      </c>
      <c r="C54" s="138" t="s">
        <v>408</v>
      </c>
      <c r="D54" s="139">
        <v>0</v>
      </c>
      <c r="E54" s="140">
        <v>160</v>
      </c>
      <c r="F54" s="141" t="s">
        <v>14</v>
      </c>
      <c r="G54" s="141" t="s">
        <v>94</v>
      </c>
      <c r="H54" s="141" t="s">
        <v>56</v>
      </c>
      <c r="I54" s="142" t="s">
        <v>259</v>
      </c>
      <c r="J54" s="150">
        <v>0.16666666666666666</v>
      </c>
      <c r="K54" s="142" t="e">
        <v>#VALUE!</v>
      </c>
      <c r="M54" s="37"/>
    </row>
    <row r="55" spans="1:13" ht="14.25" hidden="1" customHeight="1">
      <c r="A55" s="40"/>
      <c r="B55" s="143" t="s">
        <v>409</v>
      </c>
      <c r="C55" s="138" t="s">
        <v>410</v>
      </c>
      <c r="D55" s="139">
        <v>0</v>
      </c>
      <c r="E55" s="140">
        <v>161</v>
      </c>
      <c r="F55" s="141" t="s">
        <v>14</v>
      </c>
      <c r="G55" s="141" t="s">
        <v>94</v>
      </c>
      <c r="H55" s="141" t="s">
        <v>56</v>
      </c>
      <c r="I55" s="142" t="s">
        <v>259</v>
      </c>
      <c r="J55" s="150">
        <v>0.16666666666666666</v>
      </c>
      <c r="K55" s="142" t="e">
        <v>#VALUE!</v>
      </c>
      <c r="M55" s="37"/>
    </row>
    <row r="56" spans="1:13" ht="14.25" hidden="1" customHeight="1">
      <c r="A56" s="40"/>
      <c r="B56" s="143" t="s">
        <v>106</v>
      </c>
      <c r="C56" s="138" t="s">
        <v>107</v>
      </c>
      <c r="D56" s="139">
        <v>0</v>
      </c>
      <c r="E56" s="140">
        <v>162</v>
      </c>
      <c r="F56" s="141" t="s">
        <v>14</v>
      </c>
      <c r="G56" s="141" t="s">
        <v>94</v>
      </c>
      <c r="H56" s="141" t="s">
        <v>56</v>
      </c>
      <c r="I56" s="142" t="s">
        <v>259</v>
      </c>
      <c r="J56" s="150">
        <v>0.16666666666666666</v>
      </c>
      <c r="K56" s="142" t="e">
        <v>#VALUE!</v>
      </c>
      <c r="M56" s="37"/>
    </row>
    <row r="57" spans="1:13" ht="14.25" hidden="1" customHeight="1">
      <c r="A57" s="40"/>
      <c r="B57" s="137" t="s">
        <v>108</v>
      </c>
      <c r="C57" s="138" t="s">
        <v>109</v>
      </c>
      <c r="D57" s="139">
        <v>5.7575757575757571E-4</v>
      </c>
      <c r="E57" s="140">
        <v>163</v>
      </c>
      <c r="F57" s="141" t="s">
        <v>14</v>
      </c>
      <c r="G57" s="141" t="s">
        <v>94</v>
      </c>
      <c r="H57" s="141" t="s">
        <v>56</v>
      </c>
      <c r="I57" s="144">
        <v>0.33333333333333331</v>
      </c>
      <c r="J57" s="150">
        <v>0.16666666666666666</v>
      </c>
      <c r="K57" s="142">
        <v>5.5555555555555552E-2</v>
      </c>
      <c r="M57" s="37"/>
    </row>
    <row r="58" spans="1:13" ht="14.25" hidden="1" customHeight="1">
      <c r="A58" s="40"/>
      <c r="B58" s="143" t="s">
        <v>411</v>
      </c>
      <c r="C58" s="138" t="s">
        <v>412</v>
      </c>
      <c r="D58" s="139"/>
      <c r="E58" s="140">
        <v>164</v>
      </c>
      <c r="F58" s="141" t="s">
        <v>14</v>
      </c>
      <c r="G58" s="141" t="s">
        <v>94</v>
      </c>
      <c r="H58" s="141" t="s">
        <v>56</v>
      </c>
      <c r="I58" s="142" t="s">
        <v>259</v>
      </c>
      <c r="J58" s="150">
        <v>0.16666666666666666</v>
      </c>
      <c r="K58" s="142" t="e">
        <v>#VALUE!</v>
      </c>
      <c r="M58" s="37"/>
    </row>
    <row r="59" spans="1:13" ht="14.25" hidden="1" customHeight="1">
      <c r="A59" s="40"/>
      <c r="B59" s="143" t="s">
        <v>413</v>
      </c>
      <c r="C59" s="138" t="s">
        <v>414</v>
      </c>
      <c r="D59" s="139"/>
      <c r="E59" s="140">
        <v>165</v>
      </c>
      <c r="F59" s="141" t="s">
        <v>14</v>
      </c>
      <c r="G59" s="141" t="s">
        <v>94</v>
      </c>
      <c r="H59" s="141" t="s">
        <v>56</v>
      </c>
      <c r="I59" s="142" t="s">
        <v>259</v>
      </c>
      <c r="J59" s="150">
        <v>0.16666666666666666</v>
      </c>
      <c r="K59" s="142" t="e">
        <v>#VALUE!</v>
      </c>
      <c r="M59" s="37"/>
    </row>
    <row r="60" spans="1:13" ht="14.25" hidden="1" customHeight="1">
      <c r="A60" s="40"/>
      <c r="B60" s="143" t="s">
        <v>415</v>
      </c>
      <c r="C60" s="138" t="s">
        <v>416</v>
      </c>
      <c r="D60" s="139"/>
      <c r="E60" s="140">
        <v>166</v>
      </c>
      <c r="F60" s="141" t="s">
        <v>14</v>
      </c>
      <c r="G60" s="141" t="s">
        <v>94</v>
      </c>
      <c r="H60" s="141" t="s">
        <v>56</v>
      </c>
      <c r="I60" s="142" t="s">
        <v>259</v>
      </c>
      <c r="J60" s="150">
        <v>0.16666666666666666</v>
      </c>
      <c r="K60" s="142" t="e">
        <v>#VALUE!</v>
      </c>
      <c r="M60" s="37"/>
    </row>
    <row r="61" spans="1:13" ht="14.25" hidden="1" customHeight="1">
      <c r="A61" s="40"/>
      <c r="B61" s="143" t="s">
        <v>110</v>
      </c>
      <c r="C61" s="138" t="s">
        <v>111</v>
      </c>
      <c r="D61" s="139" t="s">
        <v>184</v>
      </c>
      <c r="E61" s="140">
        <v>167</v>
      </c>
      <c r="F61" s="141" t="s">
        <v>14</v>
      </c>
      <c r="G61" s="141" t="s">
        <v>94</v>
      </c>
      <c r="H61" s="141" t="s">
        <v>56</v>
      </c>
      <c r="I61" s="142">
        <v>0.25</v>
      </c>
      <c r="J61" s="150">
        <v>0.16666666666666666</v>
      </c>
      <c r="K61" s="142">
        <v>4.1666666666666664E-2</v>
      </c>
      <c r="M61" s="37"/>
    </row>
    <row r="62" spans="1:13" ht="14.25" hidden="1" customHeight="1">
      <c r="A62" s="40"/>
      <c r="B62" s="143" t="s">
        <v>417</v>
      </c>
      <c r="C62" s="138" t="s">
        <v>418</v>
      </c>
      <c r="D62" s="139"/>
      <c r="E62" s="140">
        <v>168</v>
      </c>
      <c r="F62" s="141" t="s">
        <v>14</v>
      </c>
      <c r="G62" s="141" t="s">
        <v>94</v>
      </c>
      <c r="H62" s="141" t="s">
        <v>56</v>
      </c>
      <c r="I62" s="142" t="s">
        <v>259</v>
      </c>
      <c r="J62" s="150">
        <v>0.16666666666666666</v>
      </c>
      <c r="K62" s="142" t="e">
        <v>#VALUE!</v>
      </c>
      <c r="M62" s="37"/>
    </row>
    <row r="63" spans="1:13" hidden="1">
      <c r="A63" s="40"/>
      <c r="B63" s="123" t="s">
        <v>97</v>
      </c>
      <c r="C63" s="124" t="s">
        <v>98</v>
      </c>
      <c r="D63" s="124" t="s">
        <v>99</v>
      </c>
      <c r="E63" s="125" t="s">
        <v>547</v>
      </c>
      <c r="F63" s="124" t="s">
        <v>14</v>
      </c>
      <c r="G63" s="124" t="s">
        <v>94</v>
      </c>
      <c r="H63" s="124" t="s">
        <v>56</v>
      </c>
      <c r="I63" s="126">
        <v>1</v>
      </c>
      <c r="J63" s="126">
        <v>0.16700000000000001</v>
      </c>
      <c r="K63" s="126">
        <f>J63*I63</f>
        <v>0.16700000000000001</v>
      </c>
      <c r="M63" s="37"/>
    </row>
    <row r="64" spans="1:13" ht="14.25" customHeight="1">
      <c r="A64" s="40"/>
      <c r="B64" s="6" t="s">
        <v>497</v>
      </c>
      <c r="C64" s="11"/>
      <c r="D64" s="70"/>
      <c r="E64" s="13"/>
      <c r="F64" s="12"/>
      <c r="G64" s="12"/>
      <c r="H64" s="12"/>
      <c r="I64" s="14"/>
      <c r="J64" s="71"/>
      <c r="K64" s="14"/>
      <c r="M64" s="37"/>
    </row>
    <row r="65" spans="1:13" ht="14.25" customHeight="1">
      <c r="A65" s="40"/>
      <c r="B65" s="11"/>
      <c r="C65" s="11"/>
      <c r="D65" s="70"/>
      <c r="E65" s="13"/>
      <c r="F65" s="12"/>
      <c r="G65" s="12"/>
      <c r="H65" s="12"/>
      <c r="I65" s="14"/>
      <c r="J65" s="71"/>
      <c r="K65" s="14"/>
      <c r="M65" s="37"/>
    </row>
    <row r="66" spans="1:13" ht="14.25" customHeight="1">
      <c r="A66" s="40"/>
      <c r="B66" s="11"/>
      <c r="C66" s="11"/>
      <c r="D66" s="70"/>
      <c r="E66" s="13"/>
      <c r="F66" s="12"/>
      <c r="G66" s="12"/>
      <c r="H66" s="12"/>
      <c r="I66" s="14"/>
      <c r="J66" s="71"/>
      <c r="K66" s="14"/>
      <c r="M66" s="37"/>
    </row>
    <row r="67" spans="1:13" ht="14.25" customHeight="1" thickBot="1">
      <c r="A67" s="40"/>
      <c r="M67" s="37"/>
    </row>
    <row r="68" spans="1:13" ht="39" customHeight="1" thickBot="1">
      <c r="A68" s="40"/>
      <c r="C68" s="15" t="s">
        <v>532</v>
      </c>
      <c r="D68" s="16" t="s">
        <v>511</v>
      </c>
      <c r="E68" s="16" t="s">
        <v>68</v>
      </c>
      <c r="F68" s="18" t="s">
        <v>533</v>
      </c>
      <c r="M68" s="37"/>
    </row>
    <row r="69" spans="1:13" ht="27" customHeight="1">
      <c r="A69" s="40"/>
      <c r="C69" s="28" t="s">
        <v>112</v>
      </c>
      <c r="D69" s="29">
        <f>SUM(I12:I21)</f>
        <v>1</v>
      </c>
      <c r="E69" s="29">
        <f t="shared" ref="E69:E71" si="0">1/3</f>
        <v>0.33333333333333331</v>
      </c>
      <c r="F69" s="30">
        <f t="shared" ref="F69:F71" si="1">E69*D69</f>
        <v>0.33333333333333331</v>
      </c>
      <c r="M69" s="37"/>
    </row>
    <row r="70" spans="1:13" ht="27" customHeight="1">
      <c r="A70" s="40"/>
      <c r="C70" s="19" t="s">
        <v>113</v>
      </c>
      <c r="D70" s="20">
        <f>SUM(I22:I28)</f>
        <v>1</v>
      </c>
      <c r="E70" s="29">
        <f t="shared" si="0"/>
        <v>0.33333333333333331</v>
      </c>
      <c r="F70" s="30">
        <f t="shared" si="1"/>
        <v>0.33333333333333331</v>
      </c>
      <c r="M70" s="37"/>
    </row>
    <row r="71" spans="1:13" ht="30.75" thickBot="1">
      <c r="A71" s="40"/>
      <c r="C71" s="19" t="s">
        <v>114</v>
      </c>
      <c r="D71" s="20">
        <f>SUM(I29:I30)</f>
        <v>1</v>
      </c>
      <c r="E71" s="29">
        <f t="shared" si="0"/>
        <v>0.33333333333333331</v>
      </c>
      <c r="F71" s="30">
        <f t="shared" si="1"/>
        <v>0.33333333333333331</v>
      </c>
      <c r="M71" s="37"/>
    </row>
    <row r="72" spans="1:13" ht="27" customHeight="1" thickBot="1">
      <c r="A72" s="40"/>
      <c r="C72" s="210" t="s">
        <v>73</v>
      </c>
      <c r="D72" s="211"/>
      <c r="E72" s="212"/>
      <c r="F72" s="25">
        <f>SUM(F69:F71)</f>
        <v>1</v>
      </c>
      <c r="M72" s="37"/>
    </row>
    <row r="73" spans="1:13" ht="27" customHeight="1">
      <c r="A73" s="40"/>
      <c r="M73" s="37"/>
    </row>
    <row r="74" spans="1:13" ht="27" customHeight="1" thickBot="1">
      <c r="A74" s="40"/>
      <c r="M74" s="37"/>
    </row>
    <row r="75" spans="1:13" ht="30.6" customHeight="1" thickBot="1">
      <c r="A75" s="40"/>
      <c r="C75" s="27" t="s">
        <v>115</v>
      </c>
      <c r="D75" s="72" t="s">
        <v>511</v>
      </c>
      <c r="E75" s="72" t="s">
        <v>68</v>
      </c>
      <c r="F75" s="73" t="s">
        <v>534</v>
      </c>
      <c r="M75" s="37"/>
    </row>
    <row r="76" spans="1:13" ht="28.5" customHeight="1">
      <c r="A76" s="40"/>
      <c r="C76" s="19" t="s">
        <v>309</v>
      </c>
      <c r="D76" s="20">
        <f>SUM(I31:I35)</f>
        <v>0.25</v>
      </c>
      <c r="E76" s="29">
        <f t="shared" ref="E76:E81" si="2">1/6</f>
        <v>0.16666666666666666</v>
      </c>
      <c r="F76" s="30">
        <f t="shared" ref="F76:F81" si="3">E76*D76</f>
        <v>4.1666666666666664E-2</v>
      </c>
      <c r="M76" s="37"/>
    </row>
    <row r="77" spans="1:13" ht="30">
      <c r="A77" s="40"/>
      <c r="C77" s="19" t="s">
        <v>419</v>
      </c>
      <c r="D77" s="20">
        <f>SUM(I36:I39)</f>
        <v>1</v>
      </c>
      <c r="E77" s="29">
        <f t="shared" si="2"/>
        <v>0.16666666666666666</v>
      </c>
      <c r="F77" s="30">
        <f t="shared" si="3"/>
        <v>0.16666666666666666</v>
      </c>
      <c r="M77" s="37"/>
    </row>
    <row r="78" spans="1:13" ht="30">
      <c r="A78" s="40"/>
      <c r="C78" s="19" t="s">
        <v>116</v>
      </c>
      <c r="D78" s="20">
        <f>I63</f>
        <v>1</v>
      </c>
      <c r="E78" s="29">
        <f t="shared" si="2"/>
        <v>0.16666666666666666</v>
      </c>
      <c r="F78" s="30">
        <f t="shared" si="3"/>
        <v>0.16666666666666666</v>
      </c>
      <c r="M78" s="37"/>
    </row>
    <row r="79" spans="1:13" ht="45">
      <c r="A79" s="40"/>
      <c r="C79" s="19" t="s">
        <v>307</v>
      </c>
      <c r="D79" s="20">
        <f>SUM(I40:I44)</f>
        <v>0.25</v>
      </c>
      <c r="E79" s="29">
        <f t="shared" si="2"/>
        <v>0.16666666666666666</v>
      </c>
      <c r="F79" s="30">
        <f t="shared" si="3"/>
        <v>4.1666666666666664E-2</v>
      </c>
      <c r="M79" s="37"/>
    </row>
    <row r="80" spans="1:13" ht="45">
      <c r="A80" s="40"/>
      <c r="C80" s="19" t="s">
        <v>420</v>
      </c>
      <c r="D80" s="20">
        <f>SUM(I45:I57)</f>
        <v>0.33333333333333331</v>
      </c>
      <c r="E80" s="29">
        <f t="shared" si="2"/>
        <v>0.16666666666666666</v>
      </c>
      <c r="F80" s="30">
        <f t="shared" si="3"/>
        <v>5.5555555555555552E-2</v>
      </c>
      <c r="M80" s="37"/>
    </row>
    <row r="81" spans="1:13" ht="45.75" thickBot="1">
      <c r="A81" s="40"/>
      <c r="C81" s="74" t="s">
        <v>308</v>
      </c>
      <c r="D81" s="75">
        <f>SUM(I58:I62)</f>
        <v>0.25</v>
      </c>
      <c r="E81" s="29">
        <f t="shared" si="2"/>
        <v>0.16666666666666666</v>
      </c>
      <c r="F81" s="30">
        <f t="shared" si="3"/>
        <v>4.1666666666666664E-2</v>
      </c>
      <c r="M81" s="37"/>
    </row>
    <row r="82" spans="1:13" ht="27" customHeight="1" thickBot="1">
      <c r="A82" s="40"/>
      <c r="C82" s="204" t="s">
        <v>73</v>
      </c>
      <c r="D82" s="211"/>
      <c r="E82" s="212"/>
      <c r="F82" s="31">
        <f>SUM(F76:F81)</f>
        <v>0.51388888888888884</v>
      </c>
      <c r="M82" s="37"/>
    </row>
    <row r="83" spans="1:13" ht="14.25" customHeight="1" thickBot="1">
      <c r="A83" s="40"/>
      <c r="M83" s="37"/>
    </row>
    <row r="84" spans="1:13" ht="28.5" customHeight="1" thickBot="1">
      <c r="A84" s="40"/>
      <c r="C84" s="201" t="s">
        <v>78</v>
      </c>
      <c r="D84" s="211"/>
      <c r="E84" s="212"/>
      <c r="F84" s="76">
        <f>(F72*50%)+(F82*50%)</f>
        <v>0.75694444444444442</v>
      </c>
      <c r="M84" s="37"/>
    </row>
    <row r="85" spans="1:13" ht="14.25" customHeight="1">
      <c r="A85" s="40"/>
      <c r="M85" s="37"/>
    </row>
    <row r="86" spans="1:13" ht="14.25" customHeight="1">
      <c r="A86" s="40"/>
      <c r="M86" s="37"/>
    </row>
    <row r="87" spans="1:13" ht="14.25" customHeight="1">
      <c r="A87" s="40"/>
      <c r="M87" s="37"/>
    </row>
    <row r="88" spans="1:13" ht="14.25" customHeight="1">
      <c r="A88" s="40"/>
      <c r="M88" s="37"/>
    </row>
    <row r="89" spans="1:13" ht="14.25" customHeight="1">
      <c r="A89" s="40"/>
      <c r="M89" s="37"/>
    </row>
    <row r="90" spans="1:13" ht="14.25" customHeight="1">
      <c r="A90" s="40"/>
      <c r="M90" s="37"/>
    </row>
    <row r="91" spans="1:13" ht="14.25" customHeight="1">
      <c r="A91" s="40"/>
      <c r="M91" s="37"/>
    </row>
    <row r="92" spans="1:13" ht="14.25" customHeight="1">
      <c r="A92" s="40"/>
      <c r="M92" s="37"/>
    </row>
    <row r="93" spans="1:13" ht="16.899999999999999" customHeight="1">
      <c r="A93" s="40"/>
      <c r="C93" s="96" t="s">
        <v>523</v>
      </c>
      <c r="D93" s="127"/>
      <c r="E93" s="97"/>
      <c r="F93" s="97"/>
      <c r="G93" s="97"/>
      <c r="H93" s="97"/>
      <c r="I93" s="97"/>
      <c r="J93" s="98"/>
      <c r="M93" s="37"/>
    </row>
    <row r="94" spans="1:13" ht="14.25" customHeight="1">
      <c r="A94" s="40"/>
      <c r="C94" s="89" t="s">
        <v>507</v>
      </c>
      <c r="D94" s="81"/>
      <c r="E94" s="82"/>
      <c r="F94" s="82"/>
      <c r="G94" s="82"/>
      <c r="H94" s="82"/>
      <c r="I94" s="82"/>
      <c r="J94" s="88"/>
      <c r="M94" s="37"/>
    </row>
    <row r="95" spans="1:13" ht="14.25" customHeight="1">
      <c r="A95" s="40"/>
      <c r="C95" s="89" t="s">
        <v>524</v>
      </c>
      <c r="D95" s="82"/>
      <c r="E95" s="82"/>
      <c r="F95" s="82"/>
      <c r="G95" s="82"/>
      <c r="H95" s="82"/>
      <c r="I95" s="82"/>
      <c r="J95" s="88"/>
      <c r="M95" s="37"/>
    </row>
    <row r="96" spans="1:13" ht="14.25" customHeight="1">
      <c r="A96" s="40"/>
      <c r="C96" s="100" t="s">
        <v>510</v>
      </c>
      <c r="D96" s="91"/>
      <c r="E96" s="91"/>
      <c r="F96" s="91"/>
      <c r="G96" s="91"/>
      <c r="H96" s="91"/>
      <c r="I96" s="91"/>
      <c r="J96" s="101"/>
      <c r="M96" s="37"/>
    </row>
    <row r="97" spans="1:13" ht="14.25" customHeight="1">
      <c r="A97" s="40"/>
      <c r="M97" s="37"/>
    </row>
    <row r="98" spans="1:13" ht="14.25" customHeight="1">
      <c r="A98" s="40"/>
      <c r="M98" s="37"/>
    </row>
    <row r="99" spans="1:13" ht="14.25" customHeight="1" thickBot="1">
      <c r="A99" s="42"/>
      <c r="B99" s="43"/>
      <c r="C99" s="43"/>
      <c r="D99" s="43"/>
      <c r="E99" s="43"/>
      <c r="F99" s="43"/>
      <c r="G99" s="43"/>
      <c r="H99" s="43"/>
      <c r="I99" s="43"/>
      <c r="J99" s="43"/>
      <c r="K99" s="43"/>
      <c r="L99" s="43"/>
      <c r="M99" s="44"/>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dptU14aZaaD23CN3Do8GuJuw7oGQc/8im2yxir/R5267PCfkltUSkItxz8CjmeDsstfHzTY1mpT+nKiI+mixnA==" saltValue="2O2lvnugR0TCjGf8AUplBw=="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108"/>
  <sheetViews>
    <sheetView showGridLines="0" view="pageBreakPreview" topLeftCell="A10" zoomScale="85" zoomScaleNormal="70" zoomScaleSheetLayoutView="85" workbookViewId="0">
      <selection activeCell="C152" sqref="C152"/>
    </sheetView>
  </sheetViews>
  <sheetFormatPr baseColWidth="10" defaultColWidth="12.625" defaultRowHeight="15" customHeight="1"/>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c r="A1" s="225"/>
      <c r="B1" s="226"/>
      <c r="C1" s="226"/>
      <c r="D1" s="226"/>
      <c r="E1" s="226"/>
      <c r="F1" s="226"/>
      <c r="G1" s="226"/>
      <c r="H1" s="226"/>
      <c r="I1" s="226"/>
      <c r="J1" s="226"/>
      <c r="K1" s="226"/>
      <c r="L1" s="226"/>
      <c r="M1" s="227"/>
    </row>
    <row r="2" spans="1:13" ht="18" customHeight="1">
      <c r="A2" s="228" t="s">
        <v>0</v>
      </c>
      <c r="B2" s="229"/>
      <c r="C2" s="229"/>
      <c r="D2" s="229"/>
      <c r="E2" s="229"/>
      <c r="F2" s="229"/>
      <c r="G2" s="229"/>
      <c r="H2" s="229"/>
      <c r="I2" s="229"/>
      <c r="J2" s="229"/>
      <c r="K2" s="229"/>
      <c r="L2" s="229"/>
      <c r="M2" s="230"/>
    </row>
    <row r="3" spans="1:13" ht="18" customHeight="1">
      <c r="A3" s="228" t="s">
        <v>1</v>
      </c>
      <c r="B3" s="229"/>
      <c r="C3" s="229"/>
      <c r="D3" s="229"/>
      <c r="E3" s="229"/>
      <c r="F3" s="229"/>
      <c r="G3" s="229"/>
      <c r="H3" s="229"/>
      <c r="I3" s="229"/>
      <c r="J3" s="229"/>
      <c r="K3" s="229"/>
      <c r="L3" s="229"/>
      <c r="M3" s="230"/>
    </row>
    <row r="4" spans="1:13" ht="18" customHeight="1">
      <c r="A4" s="228" t="s">
        <v>2</v>
      </c>
      <c r="B4" s="229"/>
      <c r="C4" s="229"/>
      <c r="D4" s="229"/>
      <c r="E4" s="229"/>
      <c r="F4" s="229"/>
      <c r="G4" s="229"/>
      <c r="H4" s="229"/>
      <c r="I4" s="229"/>
      <c r="J4" s="229"/>
      <c r="K4" s="229"/>
      <c r="L4" s="229"/>
      <c r="M4" s="230"/>
    </row>
    <row r="5" spans="1:13" ht="18" customHeight="1">
      <c r="A5" s="228">
        <v>2024</v>
      </c>
      <c r="B5" s="229"/>
      <c r="C5" s="229"/>
      <c r="D5" s="229"/>
      <c r="E5" s="229"/>
      <c r="F5" s="229"/>
      <c r="G5" s="229"/>
      <c r="H5" s="229"/>
      <c r="I5" s="229"/>
      <c r="J5" s="229"/>
      <c r="K5" s="229"/>
      <c r="L5" s="229"/>
      <c r="M5" s="230"/>
    </row>
    <row r="6" spans="1:13" ht="14.25" customHeight="1">
      <c r="A6" s="222"/>
      <c r="B6" s="223"/>
      <c r="C6" s="223"/>
      <c r="D6" s="223"/>
      <c r="E6" s="223"/>
      <c r="F6" s="223"/>
      <c r="G6" s="223"/>
      <c r="H6" s="223"/>
      <c r="I6" s="223"/>
      <c r="J6" s="223"/>
      <c r="K6" s="223"/>
      <c r="L6" s="223"/>
      <c r="M6" s="224"/>
    </row>
    <row r="7" spans="1:13" ht="14.25" customHeight="1">
      <c r="A7" s="163" t="s">
        <v>17</v>
      </c>
      <c r="B7" s="231"/>
      <c r="C7" s="231"/>
      <c r="D7" s="231"/>
      <c r="E7" s="231"/>
      <c r="F7" s="231"/>
      <c r="G7" s="231"/>
      <c r="H7" s="231"/>
      <c r="I7" s="231"/>
      <c r="J7" s="231"/>
      <c r="K7" s="231"/>
      <c r="L7" s="231"/>
      <c r="M7" s="232"/>
    </row>
    <row r="8" spans="1:13" ht="14.25" customHeight="1" thickBot="1">
      <c r="A8" s="233"/>
      <c r="B8" s="234"/>
      <c r="C8" s="234"/>
      <c r="D8" s="234"/>
      <c r="E8" s="234"/>
      <c r="F8" s="234"/>
      <c r="G8" s="234"/>
      <c r="H8" s="234"/>
      <c r="I8" s="234"/>
      <c r="J8" s="234"/>
      <c r="K8" s="234"/>
      <c r="L8" s="234"/>
      <c r="M8" s="235"/>
    </row>
    <row r="9" spans="1:13" ht="52.5" customHeight="1" thickBot="1">
      <c r="A9" s="207" t="s">
        <v>421</v>
      </c>
      <c r="B9" s="236"/>
      <c r="C9" s="236"/>
      <c r="D9" s="236"/>
      <c r="E9" s="236"/>
      <c r="F9" s="236"/>
      <c r="G9" s="236"/>
      <c r="H9" s="236"/>
      <c r="I9" s="236"/>
      <c r="J9" s="236"/>
      <c r="K9" s="236"/>
      <c r="L9" s="236"/>
      <c r="M9" s="237"/>
    </row>
    <row r="10" spans="1:13" ht="14.25" customHeight="1">
      <c r="A10" s="68"/>
      <c r="M10" s="99"/>
    </row>
    <row r="11" spans="1:13" ht="14.25" hidden="1" customHeight="1">
      <c r="A11" s="68"/>
      <c r="B11" s="8" t="s">
        <v>43</v>
      </c>
      <c r="C11" s="9" t="s">
        <v>44</v>
      </c>
      <c r="D11" s="8" t="s">
        <v>45</v>
      </c>
      <c r="E11" s="9" t="s">
        <v>46</v>
      </c>
      <c r="F11" s="9" t="s">
        <v>47</v>
      </c>
      <c r="G11" s="9" t="s">
        <v>48</v>
      </c>
      <c r="H11" s="9" t="s">
        <v>513</v>
      </c>
      <c r="I11" s="9" t="s">
        <v>517</v>
      </c>
      <c r="J11" s="9" t="s">
        <v>51</v>
      </c>
      <c r="K11" s="9" t="s">
        <v>514</v>
      </c>
      <c r="M11" s="99"/>
    </row>
    <row r="12" spans="1:13" ht="14.25" hidden="1" customHeight="1">
      <c r="A12" s="68"/>
      <c r="B12" s="149" t="s">
        <v>117</v>
      </c>
      <c r="C12" s="138" t="s">
        <v>118</v>
      </c>
      <c r="D12" s="139" t="s">
        <v>593</v>
      </c>
      <c r="E12" s="140">
        <v>171</v>
      </c>
      <c r="F12" s="141" t="s">
        <v>17</v>
      </c>
      <c r="G12" s="141" t="s">
        <v>119</v>
      </c>
      <c r="H12" s="141" t="s">
        <v>56</v>
      </c>
      <c r="I12" s="142"/>
      <c r="J12" s="144">
        <v>0.16666666666666669</v>
      </c>
      <c r="K12" s="142">
        <v>0</v>
      </c>
      <c r="M12" s="99"/>
    </row>
    <row r="13" spans="1:13" ht="14.25" hidden="1" customHeight="1">
      <c r="A13" s="68"/>
      <c r="B13" s="149" t="s">
        <v>120</v>
      </c>
      <c r="C13" s="138" t="s">
        <v>121</v>
      </c>
      <c r="D13" s="139" t="s">
        <v>593</v>
      </c>
      <c r="E13" s="140">
        <v>172</v>
      </c>
      <c r="F13" s="141" t="s">
        <v>17</v>
      </c>
      <c r="G13" s="141" t="s">
        <v>119</v>
      </c>
      <c r="H13" s="141" t="s">
        <v>56</v>
      </c>
      <c r="I13" s="142"/>
      <c r="J13" s="144">
        <v>0.16666666666666669</v>
      </c>
      <c r="K13" s="142">
        <v>0</v>
      </c>
      <c r="M13" s="99"/>
    </row>
    <row r="14" spans="1:13" ht="14.25" hidden="1" customHeight="1">
      <c r="A14" s="68"/>
      <c r="B14" s="149" t="s">
        <v>122</v>
      </c>
      <c r="C14" s="138" t="s">
        <v>123</v>
      </c>
      <c r="D14" s="139" t="s">
        <v>593</v>
      </c>
      <c r="E14" s="140">
        <v>173</v>
      </c>
      <c r="F14" s="141" t="s">
        <v>17</v>
      </c>
      <c r="G14" s="141" t="s">
        <v>119</v>
      </c>
      <c r="H14" s="141" t="s">
        <v>56</v>
      </c>
      <c r="I14" s="144"/>
      <c r="J14" s="144">
        <v>0.16666666666666669</v>
      </c>
      <c r="K14" s="142">
        <v>0</v>
      </c>
      <c r="M14" s="99"/>
    </row>
    <row r="15" spans="1:13" ht="14.25" hidden="1" customHeight="1">
      <c r="A15" s="68"/>
      <c r="B15" s="149" t="s">
        <v>124</v>
      </c>
      <c r="C15" s="138" t="s">
        <v>125</v>
      </c>
      <c r="D15" s="139" t="s">
        <v>593</v>
      </c>
      <c r="E15" s="140">
        <v>174</v>
      </c>
      <c r="F15" s="141" t="s">
        <v>17</v>
      </c>
      <c r="G15" s="141" t="s">
        <v>119</v>
      </c>
      <c r="H15" s="141" t="s">
        <v>56</v>
      </c>
      <c r="I15" s="144"/>
      <c r="J15" s="144">
        <v>0.16666666666666669</v>
      </c>
      <c r="K15" s="142">
        <v>0</v>
      </c>
      <c r="M15" s="99"/>
    </row>
    <row r="16" spans="1:13" ht="14.25" hidden="1" customHeight="1">
      <c r="A16" s="68"/>
      <c r="B16" s="149" t="s">
        <v>126</v>
      </c>
      <c r="C16" s="138" t="s">
        <v>127</v>
      </c>
      <c r="D16" s="139" t="s">
        <v>593</v>
      </c>
      <c r="E16" s="140">
        <v>175</v>
      </c>
      <c r="F16" s="141" t="s">
        <v>17</v>
      </c>
      <c r="G16" s="141" t="s">
        <v>119</v>
      </c>
      <c r="H16" s="141" t="s">
        <v>56</v>
      </c>
      <c r="I16" s="144"/>
      <c r="J16" s="144">
        <v>0.16666666666666669</v>
      </c>
      <c r="K16" s="142">
        <v>0</v>
      </c>
      <c r="M16" s="99"/>
    </row>
    <row r="17" spans="1:13" ht="14.25" hidden="1" customHeight="1">
      <c r="A17" s="68"/>
      <c r="B17" s="149" t="s">
        <v>128</v>
      </c>
      <c r="C17" s="138" t="s">
        <v>129</v>
      </c>
      <c r="D17" s="139" t="s">
        <v>593</v>
      </c>
      <c r="E17" s="140">
        <v>176</v>
      </c>
      <c r="F17" s="141" t="s">
        <v>17</v>
      </c>
      <c r="G17" s="141" t="s">
        <v>119</v>
      </c>
      <c r="H17" s="141" t="s">
        <v>56</v>
      </c>
      <c r="I17" s="142"/>
      <c r="J17" s="144">
        <v>0.16666666666666669</v>
      </c>
      <c r="K17" s="142">
        <v>0</v>
      </c>
      <c r="M17" s="99"/>
    </row>
    <row r="18" spans="1:13" ht="14.25" hidden="1" customHeight="1">
      <c r="A18" s="68"/>
      <c r="B18" s="149" t="s">
        <v>130</v>
      </c>
      <c r="C18" s="138" t="s">
        <v>131</v>
      </c>
      <c r="D18" s="139" t="s">
        <v>593</v>
      </c>
      <c r="E18" s="140">
        <v>180</v>
      </c>
      <c r="F18" s="141" t="s">
        <v>17</v>
      </c>
      <c r="G18" s="141" t="s">
        <v>119</v>
      </c>
      <c r="H18" s="141" t="s">
        <v>56</v>
      </c>
      <c r="I18" s="142"/>
      <c r="J18" s="144">
        <v>0.16666666666666669</v>
      </c>
      <c r="K18" s="142">
        <v>0</v>
      </c>
      <c r="M18" s="99"/>
    </row>
    <row r="19" spans="1:13" ht="14.25" hidden="1" customHeight="1">
      <c r="A19" s="68"/>
      <c r="B19" s="149" t="s">
        <v>132</v>
      </c>
      <c r="C19" s="138" t="s">
        <v>133</v>
      </c>
      <c r="D19" s="139" t="s">
        <v>593</v>
      </c>
      <c r="E19" s="140">
        <v>181</v>
      </c>
      <c r="F19" s="141" t="s">
        <v>17</v>
      </c>
      <c r="G19" s="141" t="s">
        <v>119</v>
      </c>
      <c r="H19" s="141" t="s">
        <v>56</v>
      </c>
      <c r="I19" s="142"/>
      <c r="J19" s="144">
        <v>0.16666666666666669</v>
      </c>
      <c r="K19" s="142">
        <v>0</v>
      </c>
      <c r="M19" s="99"/>
    </row>
    <row r="20" spans="1:13" ht="14.25" hidden="1" customHeight="1">
      <c r="A20" s="68"/>
      <c r="B20" s="149" t="s">
        <v>134</v>
      </c>
      <c r="C20" s="138" t="s">
        <v>135</v>
      </c>
      <c r="D20" s="139" t="s">
        <v>593</v>
      </c>
      <c r="E20" s="140">
        <v>182</v>
      </c>
      <c r="F20" s="141" t="s">
        <v>17</v>
      </c>
      <c r="G20" s="141" t="s">
        <v>119</v>
      </c>
      <c r="H20" s="141" t="s">
        <v>56</v>
      </c>
      <c r="I20" s="144"/>
      <c r="J20" s="144">
        <v>0.16666666666666669</v>
      </c>
      <c r="K20" s="142">
        <v>0</v>
      </c>
      <c r="M20" s="99"/>
    </row>
    <row r="21" spans="1:13" ht="14.25" hidden="1" customHeight="1">
      <c r="A21" s="68"/>
      <c r="B21" s="149" t="s">
        <v>136</v>
      </c>
      <c r="C21" s="138" t="s">
        <v>137</v>
      </c>
      <c r="D21" s="139" t="s">
        <v>593</v>
      </c>
      <c r="E21" s="140">
        <v>183</v>
      </c>
      <c r="F21" s="141" t="s">
        <v>17</v>
      </c>
      <c r="G21" s="141" t="s">
        <v>119</v>
      </c>
      <c r="H21" s="141" t="s">
        <v>56</v>
      </c>
      <c r="I21" s="144"/>
      <c r="J21" s="144">
        <v>0.16666666666666669</v>
      </c>
      <c r="K21" s="142">
        <v>0</v>
      </c>
      <c r="M21" s="99"/>
    </row>
    <row r="22" spans="1:13" ht="14.25" hidden="1" customHeight="1">
      <c r="A22" s="68"/>
      <c r="B22" s="149" t="s">
        <v>138</v>
      </c>
      <c r="C22" s="138" t="s">
        <v>139</v>
      </c>
      <c r="D22" s="139" t="s">
        <v>593</v>
      </c>
      <c r="E22" s="140">
        <v>184</v>
      </c>
      <c r="F22" s="141" t="s">
        <v>17</v>
      </c>
      <c r="G22" s="141" t="s">
        <v>119</v>
      </c>
      <c r="H22" s="141" t="s">
        <v>56</v>
      </c>
      <c r="I22" s="144"/>
      <c r="J22" s="144">
        <v>0.16666666666666669</v>
      </c>
      <c r="K22" s="142">
        <v>0</v>
      </c>
      <c r="M22" s="99"/>
    </row>
    <row r="23" spans="1:13" ht="14.25" hidden="1" customHeight="1">
      <c r="A23" s="68"/>
      <c r="B23" s="149" t="s">
        <v>140</v>
      </c>
      <c r="C23" s="138" t="s">
        <v>141</v>
      </c>
      <c r="D23" s="139" t="s">
        <v>593</v>
      </c>
      <c r="E23" s="140">
        <v>185</v>
      </c>
      <c r="F23" s="141" t="s">
        <v>17</v>
      </c>
      <c r="G23" s="141" t="s">
        <v>119</v>
      </c>
      <c r="H23" s="141" t="s">
        <v>56</v>
      </c>
      <c r="I23" s="142"/>
      <c r="J23" s="144">
        <v>0.16666666666666669</v>
      </c>
      <c r="K23" s="142">
        <v>0</v>
      </c>
      <c r="M23" s="99"/>
    </row>
    <row r="24" spans="1:13" ht="14.25" hidden="1" customHeight="1">
      <c r="A24" s="68"/>
      <c r="B24" s="149" t="s">
        <v>142</v>
      </c>
      <c r="C24" s="138" t="s">
        <v>143</v>
      </c>
      <c r="D24" s="139" t="s">
        <v>593</v>
      </c>
      <c r="E24" s="140">
        <v>189</v>
      </c>
      <c r="F24" s="141" t="s">
        <v>17</v>
      </c>
      <c r="G24" s="141" t="s">
        <v>119</v>
      </c>
      <c r="H24" s="141" t="s">
        <v>56</v>
      </c>
      <c r="I24" s="142"/>
      <c r="J24" s="144">
        <v>0.16666666666666669</v>
      </c>
      <c r="K24" s="142">
        <v>0</v>
      </c>
      <c r="M24" s="99"/>
    </row>
    <row r="25" spans="1:13" ht="14.25" hidden="1" customHeight="1">
      <c r="A25" s="68"/>
      <c r="B25" s="149" t="s">
        <v>144</v>
      </c>
      <c r="C25" s="138" t="s">
        <v>145</v>
      </c>
      <c r="D25" s="139" t="s">
        <v>593</v>
      </c>
      <c r="E25" s="140">
        <v>190</v>
      </c>
      <c r="F25" s="141" t="s">
        <v>17</v>
      </c>
      <c r="G25" s="141" t="s">
        <v>119</v>
      </c>
      <c r="H25" s="141" t="s">
        <v>56</v>
      </c>
      <c r="I25" s="142"/>
      <c r="J25" s="144">
        <v>0.16666666666666669</v>
      </c>
      <c r="K25" s="142">
        <v>0</v>
      </c>
      <c r="M25" s="99"/>
    </row>
    <row r="26" spans="1:13" ht="14.25" hidden="1" customHeight="1">
      <c r="A26" s="68"/>
      <c r="B26" s="149" t="s">
        <v>146</v>
      </c>
      <c r="C26" s="138" t="s">
        <v>147</v>
      </c>
      <c r="D26" s="139" t="s">
        <v>593</v>
      </c>
      <c r="E26" s="140">
        <v>191</v>
      </c>
      <c r="F26" s="141" t="s">
        <v>17</v>
      </c>
      <c r="G26" s="141" t="s">
        <v>119</v>
      </c>
      <c r="H26" s="141" t="s">
        <v>56</v>
      </c>
      <c r="I26" s="144"/>
      <c r="J26" s="144">
        <v>0.16666666666666669</v>
      </c>
      <c r="K26" s="142">
        <v>0</v>
      </c>
      <c r="M26" s="99"/>
    </row>
    <row r="27" spans="1:13" ht="14.25" hidden="1" customHeight="1">
      <c r="A27" s="68"/>
      <c r="B27" s="149" t="s">
        <v>148</v>
      </c>
      <c r="C27" s="138" t="s">
        <v>149</v>
      </c>
      <c r="D27" s="139" t="s">
        <v>593</v>
      </c>
      <c r="E27" s="140">
        <v>192</v>
      </c>
      <c r="F27" s="141" t="s">
        <v>17</v>
      </c>
      <c r="G27" s="141" t="s">
        <v>119</v>
      </c>
      <c r="H27" s="141" t="s">
        <v>56</v>
      </c>
      <c r="I27" s="144"/>
      <c r="J27" s="144">
        <v>0.16666666666666669</v>
      </c>
      <c r="K27" s="142">
        <v>0</v>
      </c>
      <c r="M27" s="99"/>
    </row>
    <row r="28" spans="1:13" ht="14.25" hidden="1" customHeight="1">
      <c r="A28" s="68"/>
      <c r="B28" s="149" t="s">
        <v>150</v>
      </c>
      <c r="C28" s="138" t="s">
        <v>151</v>
      </c>
      <c r="D28" s="139" t="s">
        <v>593</v>
      </c>
      <c r="E28" s="140">
        <v>193</v>
      </c>
      <c r="F28" s="141" t="s">
        <v>17</v>
      </c>
      <c r="G28" s="141" t="s">
        <v>119</v>
      </c>
      <c r="H28" s="141" t="s">
        <v>56</v>
      </c>
      <c r="I28" s="144"/>
      <c r="J28" s="144">
        <v>0.16666666666666669</v>
      </c>
      <c r="K28" s="142">
        <v>0</v>
      </c>
      <c r="M28" s="99"/>
    </row>
    <row r="29" spans="1:13" ht="14.25" hidden="1" customHeight="1">
      <c r="A29" s="68"/>
      <c r="B29" s="149" t="s">
        <v>152</v>
      </c>
      <c r="C29" s="138" t="s">
        <v>153</v>
      </c>
      <c r="D29" s="139" t="s">
        <v>593</v>
      </c>
      <c r="E29" s="140">
        <v>194</v>
      </c>
      <c r="F29" s="141" t="s">
        <v>17</v>
      </c>
      <c r="G29" s="141" t="s">
        <v>119</v>
      </c>
      <c r="H29" s="141" t="s">
        <v>56</v>
      </c>
      <c r="I29" s="142"/>
      <c r="J29" s="144">
        <v>0.16666666666666669</v>
      </c>
      <c r="K29" s="142">
        <v>0</v>
      </c>
      <c r="M29" s="99"/>
    </row>
    <row r="30" spans="1:13" ht="14.25" hidden="1" customHeight="1">
      <c r="A30" s="68"/>
      <c r="B30" s="149" t="s">
        <v>154</v>
      </c>
      <c r="C30" s="138" t="s">
        <v>155</v>
      </c>
      <c r="D30" s="139" t="s">
        <v>43</v>
      </c>
      <c r="E30" s="140">
        <v>198</v>
      </c>
      <c r="F30" s="141" t="s">
        <v>17</v>
      </c>
      <c r="G30" s="141" t="s">
        <v>119</v>
      </c>
      <c r="H30" s="141" t="s">
        <v>56</v>
      </c>
      <c r="I30" s="142"/>
      <c r="J30" s="144">
        <v>0.16666666666666669</v>
      </c>
      <c r="K30" s="142">
        <v>0</v>
      </c>
      <c r="M30" s="99"/>
    </row>
    <row r="31" spans="1:13" ht="14.25" hidden="1" customHeight="1">
      <c r="A31" s="68"/>
      <c r="B31" s="149" t="s">
        <v>156</v>
      </c>
      <c r="C31" s="138" t="s">
        <v>157</v>
      </c>
      <c r="D31" s="139" t="s">
        <v>43</v>
      </c>
      <c r="E31" s="140">
        <v>199</v>
      </c>
      <c r="F31" s="141" t="s">
        <v>17</v>
      </c>
      <c r="G31" s="141" t="s">
        <v>119</v>
      </c>
      <c r="H31" s="141" t="s">
        <v>56</v>
      </c>
      <c r="I31" s="142"/>
      <c r="J31" s="144">
        <v>0.16666666666666669</v>
      </c>
      <c r="K31" s="142">
        <v>0</v>
      </c>
      <c r="M31" s="99"/>
    </row>
    <row r="32" spans="1:13" ht="15" hidden="1" customHeight="1">
      <c r="A32" s="68"/>
      <c r="B32" s="149" t="s">
        <v>158</v>
      </c>
      <c r="C32" s="138" t="s">
        <v>159</v>
      </c>
      <c r="D32" s="139" t="s">
        <v>43</v>
      </c>
      <c r="E32" s="140">
        <v>200</v>
      </c>
      <c r="F32" s="141" t="s">
        <v>17</v>
      </c>
      <c r="G32" s="141" t="s">
        <v>119</v>
      </c>
      <c r="H32" s="141" t="s">
        <v>56</v>
      </c>
      <c r="I32" s="144"/>
      <c r="J32" s="144">
        <v>0.16666666666666669</v>
      </c>
      <c r="K32" s="142">
        <v>0</v>
      </c>
      <c r="M32" s="99"/>
    </row>
    <row r="33" spans="1:13" ht="15" hidden="1" customHeight="1">
      <c r="A33" s="68"/>
      <c r="B33" s="149" t="s">
        <v>160</v>
      </c>
      <c r="C33" s="138" t="s">
        <v>161</v>
      </c>
      <c r="D33" s="139" t="s">
        <v>43</v>
      </c>
      <c r="E33" s="140">
        <v>201</v>
      </c>
      <c r="F33" s="141" t="s">
        <v>17</v>
      </c>
      <c r="G33" s="141" t="s">
        <v>119</v>
      </c>
      <c r="H33" s="141" t="s">
        <v>56</v>
      </c>
      <c r="I33" s="144"/>
      <c r="J33" s="144">
        <v>0.16666666666666669</v>
      </c>
      <c r="K33" s="142">
        <v>0</v>
      </c>
      <c r="M33" s="99"/>
    </row>
    <row r="34" spans="1:13" ht="14.25" hidden="1" customHeight="1">
      <c r="A34" s="68"/>
      <c r="B34" s="149" t="s">
        <v>162</v>
      </c>
      <c r="C34" s="138" t="s">
        <v>163</v>
      </c>
      <c r="D34" s="139" t="s">
        <v>43</v>
      </c>
      <c r="E34" s="140">
        <v>202</v>
      </c>
      <c r="F34" s="141" t="s">
        <v>17</v>
      </c>
      <c r="G34" s="141" t="s">
        <v>119</v>
      </c>
      <c r="H34" s="141" t="s">
        <v>56</v>
      </c>
      <c r="I34" s="144"/>
      <c r="J34" s="144">
        <v>0.16666666666666669</v>
      </c>
      <c r="K34" s="142">
        <v>0</v>
      </c>
      <c r="M34" s="99"/>
    </row>
    <row r="35" spans="1:13" ht="14.25" hidden="1" customHeight="1">
      <c r="A35" s="68"/>
      <c r="B35" s="149" t="s">
        <v>164</v>
      </c>
      <c r="C35" s="138" t="s">
        <v>165</v>
      </c>
      <c r="D35" s="139" t="s">
        <v>43</v>
      </c>
      <c r="E35" s="140">
        <v>203</v>
      </c>
      <c r="F35" s="141" t="s">
        <v>17</v>
      </c>
      <c r="G35" s="141" t="s">
        <v>119</v>
      </c>
      <c r="H35" s="141" t="s">
        <v>56</v>
      </c>
      <c r="I35" s="142"/>
      <c r="J35" s="144">
        <v>0.16666666666666669</v>
      </c>
      <c r="K35" s="142">
        <v>0</v>
      </c>
      <c r="M35" s="99"/>
    </row>
    <row r="36" spans="1:13" ht="14.25" hidden="1" customHeight="1">
      <c r="A36" s="68"/>
      <c r="B36" s="149" t="s">
        <v>166</v>
      </c>
      <c r="C36" s="138" t="s">
        <v>167</v>
      </c>
      <c r="D36" s="139" t="s">
        <v>54</v>
      </c>
      <c r="E36" s="140">
        <v>207</v>
      </c>
      <c r="F36" s="141" t="s">
        <v>17</v>
      </c>
      <c r="G36" s="141" t="s">
        <v>119</v>
      </c>
      <c r="H36" s="141" t="s">
        <v>56</v>
      </c>
      <c r="I36" s="142">
        <v>0.14285714285714285</v>
      </c>
      <c r="J36" s="144">
        <v>0.16666666666666669</v>
      </c>
      <c r="K36" s="142">
        <v>2.3809523809523812E-2</v>
      </c>
      <c r="M36" s="99"/>
    </row>
    <row r="37" spans="1:13" ht="14.25" hidden="1" customHeight="1">
      <c r="A37" s="68"/>
      <c r="B37" s="149" t="s">
        <v>168</v>
      </c>
      <c r="C37" s="138" t="s">
        <v>169</v>
      </c>
      <c r="D37" s="139" t="s">
        <v>43</v>
      </c>
      <c r="E37" s="140">
        <v>208</v>
      </c>
      <c r="F37" s="141" t="s">
        <v>17</v>
      </c>
      <c r="G37" s="141" t="s">
        <v>119</v>
      </c>
      <c r="H37" s="141" t="s">
        <v>56</v>
      </c>
      <c r="I37" s="142">
        <v>0</v>
      </c>
      <c r="J37" s="144">
        <v>0.16666666666666669</v>
      </c>
      <c r="K37" s="142">
        <v>0</v>
      </c>
      <c r="M37" s="99"/>
    </row>
    <row r="38" spans="1:13" ht="14.25" hidden="1" customHeight="1">
      <c r="A38" s="68"/>
      <c r="B38" s="149" t="s">
        <v>170</v>
      </c>
      <c r="C38" s="138" t="s">
        <v>171</v>
      </c>
      <c r="D38" s="139" t="s">
        <v>43</v>
      </c>
      <c r="E38" s="140">
        <v>209</v>
      </c>
      <c r="F38" s="141" t="s">
        <v>17</v>
      </c>
      <c r="G38" s="141" t="s">
        <v>119</v>
      </c>
      <c r="H38" s="141" t="s">
        <v>56</v>
      </c>
      <c r="I38" s="144"/>
      <c r="J38" s="144">
        <v>0.16666666666666669</v>
      </c>
      <c r="K38" s="142">
        <v>0</v>
      </c>
      <c r="M38" s="99"/>
    </row>
    <row r="39" spans="1:13" ht="14.25" hidden="1" customHeight="1">
      <c r="A39" s="68"/>
      <c r="B39" s="149" t="s">
        <v>172</v>
      </c>
      <c r="C39" s="138" t="s">
        <v>173</v>
      </c>
      <c r="D39" s="139" t="s">
        <v>54</v>
      </c>
      <c r="E39" s="140">
        <v>210</v>
      </c>
      <c r="F39" s="141" t="s">
        <v>17</v>
      </c>
      <c r="G39" s="141" t="s">
        <v>119</v>
      </c>
      <c r="H39" s="141" t="s">
        <v>56</v>
      </c>
      <c r="I39" s="151">
        <v>4.7600000000000003E-2</v>
      </c>
      <c r="J39" s="144">
        <v>0.16666666666666669</v>
      </c>
      <c r="K39" s="142">
        <v>7.9333333333333356E-3</v>
      </c>
      <c r="M39" s="99"/>
    </row>
    <row r="40" spans="1:13" ht="14.25" hidden="1" customHeight="1">
      <c r="A40" s="68"/>
      <c r="B40" s="149" t="s">
        <v>174</v>
      </c>
      <c r="C40" s="138" t="s">
        <v>175</v>
      </c>
      <c r="D40" s="139" t="s">
        <v>43</v>
      </c>
      <c r="E40" s="140">
        <v>211</v>
      </c>
      <c r="F40" s="141" t="s">
        <v>17</v>
      </c>
      <c r="G40" s="141" t="s">
        <v>119</v>
      </c>
      <c r="H40" s="141" t="s">
        <v>56</v>
      </c>
      <c r="I40" s="151"/>
      <c r="J40" s="144">
        <v>0.16666666666666669</v>
      </c>
      <c r="K40" s="142">
        <v>0</v>
      </c>
      <c r="M40" s="99"/>
    </row>
    <row r="41" spans="1:13" ht="14.25" hidden="1" customHeight="1">
      <c r="A41" s="68"/>
      <c r="B41" s="149" t="s">
        <v>176</v>
      </c>
      <c r="C41" s="138" t="s">
        <v>177</v>
      </c>
      <c r="D41" s="139" t="s">
        <v>43</v>
      </c>
      <c r="E41" s="140">
        <v>212</v>
      </c>
      <c r="F41" s="141" t="s">
        <v>17</v>
      </c>
      <c r="G41" s="141" t="s">
        <v>119</v>
      </c>
      <c r="H41" s="141" t="s">
        <v>56</v>
      </c>
      <c r="I41" s="151"/>
      <c r="J41" s="144">
        <v>0.16666666666666669</v>
      </c>
      <c r="K41" s="142">
        <v>0</v>
      </c>
      <c r="M41" s="99"/>
    </row>
    <row r="42" spans="1:13" ht="14.25" hidden="1" customHeight="1">
      <c r="A42" s="68"/>
      <c r="B42" s="149" t="s">
        <v>639</v>
      </c>
      <c r="C42" s="138" t="s">
        <v>594</v>
      </c>
      <c r="D42" s="139" t="s">
        <v>43</v>
      </c>
      <c r="E42" s="140"/>
      <c r="F42" s="141" t="s">
        <v>17</v>
      </c>
      <c r="G42" s="141" t="s">
        <v>119</v>
      </c>
      <c r="H42" s="141" t="s">
        <v>56</v>
      </c>
      <c r="I42" s="142"/>
      <c r="J42" s="144">
        <v>0.16666666666666669</v>
      </c>
      <c r="K42" s="142">
        <v>0</v>
      </c>
      <c r="M42" s="99"/>
    </row>
    <row r="43" spans="1:13" ht="14.25" hidden="1" customHeight="1">
      <c r="A43" s="68"/>
      <c r="B43" s="149" t="s">
        <v>640</v>
      </c>
      <c r="C43" s="138" t="s">
        <v>595</v>
      </c>
      <c r="D43" s="139" t="s">
        <v>43</v>
      </c>
      <c r="E43" s="140"/>
      <c r="F43" s="141" t="s">
        <v>17</v>
      </c>
      <c r="G43" s="141" t="s">
        <v>119</v>
      </c>
      <c r="H43" s="141" t="s">
        <v>56</v>
      </c>
      <c r="I43" s="142"/>
      <c r="J43" s="144">
        <v>0.16666666666666669</v>
      </c>
      <c r="K43" s="142">
        <v>0</v>
      </c>
      <c r="M43" s="99"/>
    </row>
    <row r="44" spans="1:13" ht="14.25" hidden="1" customHeight="1">
      <c r="A44" s="68"/>
      <c r="B44" s="149" t="s">
        <v>641</v>
      </c>
      <c r="C44" s="138" t="s">
        <v>596</v>
      </c>
      <c r="D44" s="139" t="s">
        <v>43</v>
      </c>
      <c r="E44" s="140"/>
      <c r="F44" s="141" t="s">
        <v>17</v>
      </c>
      <c r="G44" s="141" t="s">
        <v>119</v>
      </c>
      <c r="H44" s="141" t="s">
        <v>56</v>
      </c>
      <c r="I44" s="144"/>
      <c r="J44" s="144">
        <v>0.16666666666666669</v>
      </c>
      <c r="K44" s="142">
        <v>0</v>
      </c>
      <c r="M44" s="99"/>
    </row>
    <row r="45" spans="1:13" ht="14.25" hidden="1" customHeight="1">
      <c r="A45" s="68"/>
      <c r="B45" s="149" t="s">
        <v>642</v>
      </c>
      <c r="C45" s="138" t="s">
        <v>597</v>
      </c>
      <c r="D45" s="139" t="s">
        <v>43</v>
      </c>
      <c r="E45" s="140"/>
      <c r="F45" s="141" t="s">
        <v>17</v>
      </c>
      <c r="G45" s="141" t="s">
        <v>119</v>
      </c>
      <c r="H45" s="141" t="s">
        <v>56</v>
      </c>
      <c r="I45" s="144"/>
      <c r="J45" s="144">
        <v>0.16666666666666669</v>
      </c>
      <c r="K45" s="142">
        <v>0</v>
      </c>
      <c r="M45" s="99"/>
    </row>
    <row r="46" spans="1:13" ht="14.25" hidden="1" customHeight="1">
      <c r="A46" s="68"/>
      <c r="B46" s="149" t="s">
        <v>643</v>
      </c>
      <c r="C46" s="138" t="s">
        <v>598</v>
      </c>
      <c r="D46" s="139" t="s">
        <v>43</v>
      </c>
      <c r="E46" s="140"/>
      <c r="F46" s="141" t="s">
        <v>17</v>
      </c>
      <c r="G46" s="141" t="s">
        <v>119</v>
      </c>
      <c r="H46" s="141" t="s">
        <v>56</v>
      </c>
      <c r="I46" s="144"/>
      <c r="J46" s="144">
        <v>0.16666666666666669</v>
      </c>
      <c r="K46" s="142">
        <v>0</v>
      </c>
      <c r="M46" s="99"/>
    </row>
    <row r="47" spans="1:13" ht="14.25" hidden="1" customHeight="1">
      <c r="A47" s="68"/>
      <c r="B47" s="149" t="s">
        <v>644</v>
      </c>
      <c r="C47" s="138" t="s">
        <v>599</v>
      </c>
      <c r="D47" s="139" t="s">
        <v>43</v>
      </c>
      <c r="E47" s="140"/>
      <c r="F47" s="141" t="s">
        <v>17</v>
      </c>
      <c r="G47" s="141" t="s">
        <v>119</v>
      </c>
      <c r="H47" s="141" t="s">
        <v>56</v>
      </c>
      <c r="I47" s="142"/>
      <c r="J47" s="144">
        <v>0.16666666666666669</v>
      </c>
      <c r="K47" s="142">
        <v>0</v>
      </c>
      <c r="M47" s="99"/>
    </row>
    <row r="48" spans="1:13" ht="14.25" hidden="1" customHeight="1">
      <c r="A48" s="68"/>
      <c r="B48" s="149" t="s">
        <v>645</v>
      </c>
      <c r="C48" s="138" t="s">
        <v>600</v>
      </c>
      <c r="D48" s="139" t="s">
        <v>54</v>
      </c>
      <c r="E48" s="140"/>
      <c r="F48" s="141" t="s">
        <v>17</v>
      </c>
      <c r="G48" s="141" t="s">
        <v>119</v>
      </c>
      <c r="H48" s="141" t="s">
        <v>56</v>
      </c>
      <c r="I48" s="142">
        <v>0.14285714285714285</v>
      </c>
      <c r="J48" s="144">
        <v>0.16666666666666669</v>
      </c>
      <c r="K48" s="142">
        <v>2.3809523809523812E-2</v>
      </c>
      <c r="M48" s="99"/>
    </row>
    <row r="49" spans="1:13" ht="14.25" hidden="1" customHeight="1">
      <c r="A49" s="68"/>
      <c r="B49" s="149" t="s">
        <v>646</v>
      </c>
      <c r="C49" s="138" t="s">
        <v>601</v>
      </c>
      <c r="D49" s="139" t="s">
        <v>43</v>
      </c>
      <c r="E49" s="140"/>
      <c r="F49" s="141" t="s">
        <v>17</v>
      </c>
      <c r="G49" s="141" t="s">
        <v>119</v>
      </c>
      <c r="H49" s="141" t="s">
        <v>56</v>
      </c>
      <c r="I49" s="142"/>
      <c r="J49" s="144">
        <v>0.16666666666666669</v>
      </c>
      <c r="K49" s="142">
        <v>0</v>
      </c>
      <c r="M49" s="99"/>
    </row>
    <row r="50" spans="1:13" ht="14.25" hidden="1" customHeight="1">
      <c r="A50" s="68"/>
      <c r="B50" s="149" t="s">
        <v>647</v>
      </c>
      <c r="C50" s="138" t="s">
        <v>602</v>
      </c>
      <c r="D50" s="139" t="s">
        <v>43</v>
      </c>
      <c r="E50" s="140"/>
      <c r="F50" s="141" t="s">
        <v>17</v>
      </c>
      <c r="G50" s="141" t="s">
        <v>119</v>
      </c>
      <c r="H50" s="141" t="s">
        <v>56</v>
      </c>
      <c r="I50" s="144"/>
      <c r="J50" s="144">
        <v>0.16666666666666669</v>
      </c>
      <c r="K50" s="142">
        <v>0</v>
      </c>
      <c r="M50" s="99"/>
    </row>
    <row r="51" spans="1:13" ht="14.25" hidden="1" customHeight="1">
      <c r="A51" s="68"/>
      <c r="B51" s="149" t="s">
        <v>648</v>
      </c>
      <c r="C51" s="138" t="s">
        <v>603</v>
      </c>
      <c r="D51" s="139" t="s">
        <v>43</v>
      </c>
      <c r="E51" s="140"/>
      <c r="F51" s="141" t="s">
        <v>17</v>
      </c>
      <c r="G51" s="141" t="s">
        <v>119</v>
      </c>
      <c r="H51" s="141" t="s">
        <v>56</v>
      </c>
      <c r="I51" s="144"/>
      <c r="J51" s="144">
        <v>0.16666666666666669</v>
      </c>
      <c r="K51" s="142">
        <v>0</v>
      </c>
      <c r="M51" s="99"/>
    </row>
    <row r="52" spans="1:13" ht="14.25" hidden="1" customHeight="1">
      <c r="A52" s="68"/>
      <c r="B52" s="149" t="s">
        <v>649</v>
      </c>
      <c r="C52" s="138" t="s">
        <v>604</v>
      </c>
      <c r="D52" s="139" t="s">
        <v>43</v>
      </c>
      <c r="E52" s="140"/>
      <c r="F52" s="141" t="s">
        <v>17</v>
      </c>
      <c r="G52" s="141" t="s">
        <v>119</v>
      </c>
      <c r="H52" s="141" t="s">
        <v>56</v>
      </c>
      <c r="I52" s="144"/>
      <c r="J52" s="144">
        <v>0.16666666666666669</v>
      </c>
      <c r="K52" s="142">
        <v>0</v>
      </c>
      <c r="M52" s="99"/>
    </row>
    <row r="53" spans="1:13" ht="14.25" hidden="1" customHeight="1">
      <c r="A53" s="68"/>
      <c r="B53" s="149" t="s">
        <v>650</v>
      </c>
      <c r="C53" s="138" t="s">
        <v>605</v>
      </c>
      <c r="D53" s="139" t="s">
        <v>43</v>
      </c>
      <c r="E53" s="140"/>
      <c r="F53" s="141" t="s">
        <v>17</v>
      </c>
      <c r="G53" s="141" t="s">
        <v>119</v>
      </c>
      <c r="H53" s="141" t="s">
        <v>56</v>
      </c>
      <c r="I53" s="142"/>
      <c r="J53" s="144">
        <v>0.16666666666666669</v>
      </c>
      <c r="K53" s="142">
        <v>0</v>
      </c>
      <c r="M53" s="99"/>
    </row>
    <row r="54" spans="1:13" ht="14.25" hidden="1" customHeight="1">
      <c r="A54" s="68"/>
      <c r="B54" s="149" t="s">
        <v>651</v>
      </c>
      <c r="C54" s="138" t="s">
        <v>606</v>
      </c>
      <c r="D54" s="139" t="s">
        <v>43</v>
      </c>
      <c r="E54" s="140"/>
      <c r="F54" s="141" t="s">
        <v>17</v>
      </c>
      <c r="G54" s="141" t="s">
        <v>119</v>
      </c>
      <c r="H54" s="141" t="s">
        <v>56</v>
      </c>
      <c r="I54" s="142"/>
      <c r="J54" s="144">
        <v>0.16666666666666669</v>
      </c>
      <c r="K54" s="142">
        <v>0</v>
      </c>
      <c r="M54" s="99"/>
    </row>
    <row r="55" spans="1:13" ht="14.25" hidden="1" customHeight="1">
      <c r="A55" s="68"/>
      <c r="B55" s="149" t="s">
        <v>652</v>
      </c>
      <c r="C55" s="138" t="s">
        <v>607</v>
      </c>
      <c r="D55" s="139" t="s">
        <v>43</v>
      </c>
      <c r="E55" s="140"/>
      <c r="F55" s="141" t="s">
        <v>17</v>
      </c>
      <c r="G55" s="141" t="s">
        <v>119</v>
      </c>
      <c r="H55" s="141" t="s">
        <v>56</v>
      </c>
      <c r="I55" s="142"/>
      <c r="J55" s="144">
        <v>0.16666666666666669</v>
      </c>
      <c r="K55" s="142">
        <v>0</v>
      </c>
      <c r="M55" s="99"/>
    </row>
    <row r="56" spans="1:13" ht="14.25" hidden="1" customHeight="1">
      <c r="A56" s="68"/>
      <c r="B56" s="149" t="s">
        <v>653</v>
      </c>
      <c r="C56" s="138" t="s">
        <v>608</v>
      </c>
      <c r="D56" s="139" t="s">
        <v>43</v>
      </c>
      <c r="E56" s="140"/>
      <c r="F56" s="141" t="s">
        <v>17</v>
      </c>
      <c r="G56" s="141" t="s">
        <v>119</v>
      </c>
      <c r="H56" s="141" t="s">
        <v>56</v>
      </c>
      <c r="I56" s="144"/>
      <c r="J56" s="144">
        <v>0.16666666666666669</v>
      </c>
      <c r="K56" s="142">
        <v>0</v>
      </c>
      <c r="M56" s="99"/>
    </row>
    <row r="57" spans="1:13" ht="14.25" hidden="1" customHeight="1">
      <c r="A57" s="68"/>
      <c r="B57" s="149" t="s">
        <v>654</v>
      </c>
      <c r="C57" s="138" t="s">
        <v>609</v>
      </c>
      <c r="D57" s="139" t="s">
        <v>43</v>
      </c>
      <c r="E57" s="140"/>
      <c r="F57" s="141" t="s">
        <v>17</v>
      </c>
      <c r="G57" s="141" t="s">
        <v>119</v>
      </c>
      <c r="H57" s="141" t="s">
        <v>56</v>
      </c>
      <c r="I57" s="144"/>
      <c r="J57" s="144">
        <v>0.16666666666666669</v>
      </c>
      <c r="K57" s="142">
        <v>0</v>
      </c>
      <c r="M57" s="99"/>
    </row>
    <row r="58" spans="1:13" ht="14.25" hidden="1" customHeight="1">
      <c r="A58" s="68"/>
      <c r="B58" s="149" t="s">
        <v>655</v>
      </c>
      <c r="C58" s="138" t="s">
        <v>610</v>
      </c>
      <c r="D58" s="139" t="s">
        <v>43</v>
      </c>
      <c r="E58" s="140"/>
      <c r="F58" s="141" t="s">
        <v>17</v>
      </c>
      <c r="G58" s="141" t="s">
        <v>119</v>
      </c>
      <c r="H58" s="141" t="s">
        <v>56</v>
      </c>
      <c r="I58" s="144"/>
      <c r="J58" s="144">
        <v>0.16666666666666669</v>
      </c>
      <c r="K58" s="142">
        <v>0</v>
      </c>
      <c r="M58" s="99"/>
    </row>
    <row r="59" spans="1:13" ht="14.25" hidden="1" customHeight="1">
      <c r="A59" s="68"/>
      <c r="B59" s="149" t="s">
        <v>656</v>
      </c>
      <c r="C59" s="138" t="s">
        <v>611</v>
      </c>
      <c r="D59" s="139" t="s">
        <v>43</v>
      </c>
      <c r="E59" s="140"/>
      <c r="F59" s="141" t="s">
        <v>17</v>
      </c>
      <c r="G59" s="141" t="s">
        <v>119</v>
      </c>
      <c r="H59" s="141" t="s">
        <v>56</v>
      </c>
      <c r="I59" s="142"/>
      <c r="J59" s="144">
        <v>0.16666666666666669</v>
      </c>
      <c r="K59" s="142">
        <v>0</v>
      </c>
      <c r="M59" s="99"/>
    </row>
    <row r="60" spans="1:13" ht="14.25" hidden="1" customHeight="1">
      <c r="A60" s="68"/>
      <c r="B60" s="149" t="s">
        <v>657</v>
      </c>
      <c r="C60" s="138" t="s">
        <v>612</v>
      </c>
      <c r="D60" s="139" t="s">
        <v>43</v>
      </c>
      <c r="E60" s="140"/>
      <c r="F60" s="141" t="s">
        <v>17</v>
      </c>
      <c r="G60" s="141" t="s">
        <v>119</v>
      </c>
      <c r="H60" s="141" t="s">
        <v>56</v>
      </c>
      <c r="I60" s="142"/>
      <c r="J60" s="144">
        <v>0.16666666666666669</v>
      </c>
      <c r="K60" s="142">
        <v>0</v>
      </c>
      <c r="M60" s="99"/>
    </row>
    <row r="61" spans="1:13" ht="14.25" hidden="1" customHeight="1">
      <c r="A61" s="68"/>
      <c r="B61" s="149" t="s">
        <v>658</v>
      </c>
      <c r="C61" s="138" t="s">
        <v>613</v>
      </c>
      <c r="D61" s="139" t="s">
        <v>43</v>
      </c>
      <c r="E61" s="140"/>
      <c r="F61" s="141" t="s">
        <v>17</v>
      </c>
      <c r="G61" s="141" t="s">
        <v>119</v>
      </c>
      <c r="H61" s="141" t="s">
        <v>56</v>
      </c>
      <c r="I61" s="142"/>
      <c r="J61" s="144">
        <v>0.16666666666666669</v>
      </c>
      <c r="K61" s="142">
        <v>0</v>
      </c>
      <c r="M61" s="99"/>
    </row>
    <row r="62" spans="1:13" ht="14.25" hidden="1" customHeight="1">
      <c r="A62" s="68"/>
      <c r="B62" s="149" t="s">
        <v>659</v>
      </c>
      <c r="C62" s="138" t="s">
        <v>614</v>
      </c>
      <c r="D62" s="139" t="s">
        <v>43</v>
      </c>
      <c r="E62" s="140"/>
      <c r="F62" s="141" t="s">
        <v>17</v>
      </c>
      <c r="G62" s="141" t="s">
        <v>119</v>
      </c>
      <c r="H62" s="141" t="s">
        <v>56</v>
      </c>
      <c r="I62" s="144"/>
      <c r="J62" s="144">
        <v>0.16666666666666669</v>
      </c>
      <c r="K62" s="142">
        <v>0</v>
      </c>
      <c r="M62" s="99"/>
    </row>
    <row r="63" spans="1:13" ht="14.25" hidden="1" customHeight="1">
      <c r="A63" s="68"/>
      <c r="B63" s="149" t="s">
        <v>660</v>
      </c>
      <c r="C63" s="138" t="s">
        <v>615</v>
      </c>
      <c r="D63" s="139" t="s">
        <v>43</v>
      </c>
      <c r="E63" s="140"/>
      <c r="F63" s="141" t="s">
        <v>17</v>
      </c>
      <c r="G63" s="141" t="s">
        <v>119</v>
      </c>
      <c r="H63" s="141" t="s">
        <v>56</v>
      </c>
      <c r="I63" s="144"/>
      <c r="J63" s="144">
        <v>0.16666666666666669</v>
      </c>
      <c r="K63" s="142">
        <v>0</v>
      </c>
      <c r="M63" s="99"/>
    </row>
    <row r="64" spans="1:13" ht="14.25" hidden="1" customHeight="1">
      <c r="A64" s="68"/>
      <c r="B64" s="149" t="s">
        <v>661</v>
      </c>
      <c r="C64" s="138" t="s">
        <v>616</v>
      </c>
      <c r="D64" s="139" t="s">
        <v>43</v>
      </c>
      <c r="E64" s="140"/>
      <c r="F64" s="141" t="s">
        <v>17</v>
      </c>
      <c r="G64" s="141" t="s">
        <v>119</v>
      </c>
      <c r="H64" s="141" t="s">
        <v>56</v>
      </c>
      <c r="I64" s="144"/>
      <c r="J64" s="144">
        <v>0.16666666666666669</v>
      </c>
      <c r="K64" s="142">
        <v>0</v>
      </c>
      <c r="M64" s="99"/>
    </row>
    <row r="65" spans="1:13" ht="14.25" hidden="1" customHeight="1">
      <c r="A65" s="68"/>
      <c r="B65" s="149" t="s">
        <v>662</v>
      </c>
      <c r="C65" s="138" t="s">
        <v>617</v>
      </c>
      <c r="D65" s="139" t="s">
        <v>43</v>
      </c>
      <c r="E65" s="140"/>
      <c r="F65" s="141" t="s">
        <v>17</v>
      </c>
      <c r="G65" s="141" t="s">
        <v>119</v>
      </c>
      <c r="H65" s="141" t="s">
        <v>56</v>
      </c>
      <c r="I65" s="142"/>
      <c r="J65" s="144">
        <v>0.16666666666666669</v>
      </c>
      <c r="K65" s="142">
        <v>0</v>
      </c>
      <c r="M65" s="99"/>
    </row>
    <row r="66" spans="1:13" ht="14.25" hidden="1" customHeight="1">
      <c r="A66" s="68"/>
      <c r="B66" s="149" t="s">
        <v>663</v>
      </c>
      <c r="C66" s="138" t="s">
        <v>618</v>
      </c>
      <c r="D66" s="139" t="s">
        <v>593</v>
      </c>
      <c r="E66" s="140"/>
      <c r="F66" s="141" t="s">
        <v>17</v>
      </c>
      <c r="G66" s="141" t="s">
        <v>119</v>
      </c>
      <c r="H66" s="141" t="s">
        <v>56</v>
      </c>
      <c r="I66" s="142"/>
      <c r="J66" s="144">
        <v>0.16666666666666669</v>
      </c>
      <c r="K66" s="142">
        <v>0</v>
      </c>
      <c r="M66" s="99"/>
    </row>
    <row r="67" spans="1:13" ht="14.25" hidden="1" customHeight="1">
      <c r="A67" s="68"/>
      <c r="B67" s="149" t="s">
        <v>664</v>
      </c>
      <c r="C67" s="138" t="s">
        <v>619</v>
      </c>
      <c r="D67" s="139" t="s">
        <v>593</v>
      </c>
      <c r="E67" s="140"/>
      <c r="F67" s="141" t="s">
        <v>17</v>
      </c>
      <c r="G67" s="141" t="s">
        <v>119</v>
      </c>
      <c r="H67" s="141" t="s">
        <v>56</v>
      </c>
      <c r="I67" s="142"/>
      <c r="J67" s="144">
        <v>0.16666666666666669</v>
      </c>
      <c r="K67" s="142">
        <v>0</v>
      </c>
      <c r="M67" s="99"/>
    </row>
    <row r="68" spans="1:13" ht="14.25" hidden="1" customHeight="1">
      <c r="A68" s="68"/>
      <c r="B68" s="149" t="s">
        <v>665</v>
      </c>
      <c r="C68" s="138" t="s">
        <v>620</v>
      </c>
      <c r="D68" s="139" t="s">
        <v>593</v>
      </c>
      <c r="E68" s="140"/>
      <c r="F68" s="141" t="s">
        <v>17</v>
      </c>
      <c r="G68" s="141" t="s">
        <v>119</v>
      </c>
      <c r="H68" s="141" t="s">
        <v>56</v>
      </c>
      <c r="I68" s="144"/>
      <c r="J68" s="144">
        <v>0.16666666666666669</v>
      </c>
      <c r="K68" s="142">
        <v>0</v>
      </c>
      <c r="M68" s="99"/>
    </row>
    <row r="69" spans="1:13" ht="14.25" hidden="1" customHeight="1">
      <c r="A69" s="68"/>
      <c r="B69" s="149" t="s">
        <v>666</v>
      </c>
      <c r="C69" s="138" t="s">
        <v>621</v>
      </c>
      <c r="D69" s="139" t="s">
        <v>593</v>
      </c>
      <c r="E69" s="140"/>
      <c r="F69" s="141" t="s">
        <v>17</v>
      </c>
      <c r="G69" s="141" t="s">
        <v>119</v>
      </c>
      <c r="H69" s="141" t="s">
        <v>56</v>
      </c>
      <c r="I69" s="144"/>
      <c r="J69" s="144">
        <v>0.16666666666666669</v>
      </c>
      <c r="K69" s="142">
        <v>0</v>
      </c>
      <c r="M69" s="99"/>
    </row>
    <row r="70" spans="1:13" ht="14.25" hidden="1" customHeight="1">
      <c r="A70" s="68"/>
      <c r="B70" s="149" t="s">
        <v>667</v>
      </c>
      <c r="C70" s="138" t="s">
        <v>622</v>
      </c>
      <c r="D70" s="139" t="s">
        <v>593</v>
      </c>
      <c r="E70" s="140"/>
      <c r="F70" s="141" t="s">
        <v>17</v>
      </c>
      <c r="G70" s="141" t="s">
        <v>119</v>
      </c>
      <c r="H70" s="141" t="s">
        <v>56</v>
      </c>
      <c r="I70" s="144"/>
      <c r="J70" s="144">
        <v>0.16666666666666669</v>
      </c>
      <c r="K70" s="142">
        <v>0</v>
      </c>
      <c r="M70" s="99"/>
    </row>
    <row r="71" spans="1:13" ht="14.25" hidden="1" customHeight="1">
      <c r="A71" s="68"/>
      <c r="B71" s="149" t="s">
        <v>668</v>
      </c>
      <c r="C71" s="138" t="s">
        <v>623</v>
      </c>
      <c r="D71" s="139" t="s">
        <v>593</v>
      </c>
      <c r="E71" s="140"/>
      <c r="F71" s="141" t="s">
        <v>17</v>
      </c>
      <c r="G71" s="141" t="s">
        <v>119</v>
      </c>
      <c r="H71" s="141" t="s">
        <v>56</v>
      </c>
      <c r="I71" s="142"/>
      <c r="J71" s="144">
        <v>0.16666666666666669</v>
      </c>
      <c r="K71" s="142">
        <v>0</v>
      </c>
      <c r="M71" s="99"/>
    </row>
    <row r="72" spans="1:13" ht="14.25" hidden="1" customHeight="1">
      <c r="A72" s="68"/>
      <c r="B72" s="149" t="s">
        <v>669</v>
      </c>
      <c r="C72" s="138" t="s">
        <v>624</v>
      </c>
      <c r="D72" s="139" t="s">
        <v>593</v>
      </c>
      <c r="E72" s="140"/>
      <c r="F72" s="141" t="s">
        <v>17</v>
      </c>
      <c r="G72" s="141" t="s">
        <v>119</v>
      </c>
      <c r="H72" s="141" t="s">
        <v>56</v>
      </c>
      <c r="I72" s="142"/>
      <c r="J72" s="144">
        <v>0.16666666666666669</v>
      </c>
      <c r="K72" s="142">
        <v>0</v>
      </c>
      <c r="M72" s="99"/>
    </row>
    <row r="73" spans="1:13" ht="14.25" hidden="1" customHeight="1">
      <c r="A73" s="68"/>
      <c r="B73" s="149" t="s">
        <v>670</v>
      </c>
      <c r="C73" s="138" t="s">
        <v>625</v>
      </c>
      <c r="D73" s="139" t="s">
        <v>593</v>
      </c>
      <c r="E73" s="140"/>
      <c r="F73" s="141" t="s">
        <v>17</v>
      </c>
      <c r="G73" s="141" t="s">
        <v>119</v>
      </c>
      <c r="H73" s="141" t="s">
        <v>56</v>
      </c>
      <c r="I73" s="142"/>
      <c r="J73" s="144">
        <v>0.16666666666666669</v>
      </c>
      <c r="K73" s="142">
        <v>0</v>
      </c>
      <c r="M73" s="99"/>
    </row>
    <row r="74" spans="1:13" ht="14.25" hidden="1" customHeight="1">
      <c r="A74" s="68"/>
      <c r="B74" s="149" t="s">
        <v>671</v>
      </c>
      <c r="C74" s="138" t="s">
        <v>626</v>
      </c>
      <c r="D74" s="139" t="s">
        <v>593</v>
      </c>
      <c r="E74" s="140"/>
      <c r="F74" s="141" t="s">
        <v>17</v>
      </c>
      <c r="G74" s="141" t="s">
        <v>119</v>
      </c>
      <c r="H74" s="141" t="s">
        <v>56</v>
      </c>
      <c r="I74" s="144"/>
      <c r="J74" s="144">
        <v>0.16666666666666669</v>
      </c>
      <c r="K74" s="142">
        <v>0</v>
      </c>
      <c r="M74" s="99"/>
    </row>
    <row r="75" spans="1:13" ht="14.25" hidden="1" customHeight="1">
      <c r="A75" s="68"/>
      <c r="B75" s="149" t="s">
        <v>672</v>
      </c>
      <c r="C75" s="138" t="s">
        <v>627</v>
      </c>
      <c r="D75" s="139" t="s">
        <v>593</v>
      </c>
      <c r="E75" s="140"/>
      <c r="F75" s="141" t="s">
        <v>17</v>
      </c>
      <c r="G75" s="141" t="s">
        <v>119</v>
      </c>
      <c r="H75" s="141" t="s">
        <v>56</v>
      </c>
      <c r="I75" s="144"/>
      <c r="J75" s="144">
        <v>0.16666666666666669</v>
      </c>
      <c r="K75" s="142">
        <v>0</v>
      </c>
      <c r="M75" s="99"/>
    </row>
    <row r="76" spans="1:13" ht="14.25" hidden="1" customHeight="1">
      <c r="A76" s="68"/>
      <c r="B76" s="149" t="s">
        <v>673</v>
      </c>
      <c r="C76" s="138" t="s">
        <v>628</v>
      </c>
      <c r="D76" s="139" t="s">
        <v>593</v>
      </c>
      <c r="E76" s="140"/>
      <c r="F76" s="141" t="s">
        <v>17</v>
      </c>
      <c r="G76" s="141" t="s">
        <v>119</v>
      </c>
      <c r="H76" s="141" t="s">
        <v>56</v>
      </c>
      <c r="I76" s="144"/>
      <c r="J76" s="144">
        <v>0.16666666666666669</v>
      </c>
      <c r="K76" s="142">
        <v>0</v>
      </c>
      <c r="M76" s="99"/>
    </row>
    <row r="77" spans="1:13" ht="14.25" hidden="1" customHeight="1">
      <c r="A77" s="68"/>
      <c r="B77" s="149" t="s">
        <v>674</v>
      </c>
      <c r="C77" s="138" t="s">
        <v>629</v>
      </c>
      <c r="D77" s="139" t="s">
        <v>593</v>
      </c>
      <c r="E77" s="140"/>
      <c r="F77" s="141" t="s">
        <v>17</v>
      </c>
      <c r="G77" s="141" t="s">
        <v>119</v>
      </c>
      <c r="H77" s="141" t="s">
        <v>56</v>
      </c>
      <c r="I77" s="142"/>
      <c r="J77" s="144">
        <v>0.16666666666666669</v>
      </c>
      <c r="K77" s="142">
        <v>0</v>
      </c>
      <c r="M77" s="99"/>
    </row>
    <row r="78" spans="1:13" ht="14.25" hidden="1" customHeight="1">
      <c r="A78" s="68"/>
      <c r="B78" s="149" t="s">
        <v>675</v>
      </c>
      <c r="C78" s="138" t="s">
        <v>630</v>
      </c>
      <c r="D78" s="139" t="s">
        <v>43</v>
      </c>
      <c r="E78" s="140"/>
      <c r="F78" s="141" t="s">
        <v>17</v>
      </c>
      <c r="G78" s="141" t="s">
        <v>119</v>
      </c>
      <c r="H78" s="141" t="s">
        <v>56</v>
      </c>
      <c r="I78" s="142"/>
      <c r="J78" s="144">
        <v>0.16666666666666669</v>
      </c>
      <c r="K78" s="142">
        <v>0</v>
      </c>
      <c r="M78" s="99"/>
    </row>
    <row r="79" spans="1:13" ht="14.25" hidden="1" customHeight="1">
      <c r="A79" s="68"/>
      <c r="B79" s="149" t="s">
        <v>676</v>
      </c>
      <c r="C79" s="138" t="s">
        <v>631</v>
      </c>
      <c r="D79" s="139" t="s">
        <v>43</v>
      </c>
      <c r="E79" s="140"/>
      <c r="F79" s="141" t="s">
        <v>17</v>
      </c>
      <c r="G79" s="141" t="s">
        <v>119</v>
      </c>
      <c r="H79" s="141" t="s">
        <v>56</v>
      </c>
      <c r="I79" s="142"/>
      <c r="J79" s="144">
        <v>0.16666666666666669</v>
      </c>
      <c r="K79" s="142">
        <v>0</v>
      </c>
      <c r="M79" s="99"/>
    </row>
    <row r="80" spans="1:13" ht="14.25" hidden="1" customHeight="1">
      <c r="A80" s="68"/>
      <c r="B80" s="149" t="s">
        <v>677</v>
      </c>
      <c r="C80" s="138" t="s">
        <v>632</v>
      </c>
      <c r="D80" s="139" t="s">
        <v>43</v>
      </c>
      <c r="E80" s="140"/>
      <c r="F80" s="141" t="s">
        <v>17</v>
      </c>
      <c r="G80" s="141" t="s">
        <v>119</v>
      </c>
      <c r="H80" s="141" t="s">
        <v>56</v>
      </c>
      <c r="I80" s="144"/>
      <c r="J80" s="144">
        <v>0.16666666666666669</v>
      </c>
      <c r="K80" s="142">
        <v>0</v>
      </c>
      <c r="M80" s="99"/>
    </row>
    <row r="81" spans="1:13" ht="14.25" hidden="1" customHeight="1">
      <c r="A81" s="68"/>
      <c r="B81" s="149" t="s">
        <v>678</v>
      </c>
      <c r="C81" s="138" t="s">
        <v>633</v>
      </c>
      <c r="D81" s="139" t="s">
        <v>43</v>
      </c>
      <c r="E81" s="140"/>
      <c r="F81" s="141" t="s">
        <v>17</v>
      </c>
      <c r="G81" s="141" t="s">
        <v>119</v>
      </c>
      <c r="H81" s="141" t="s">
        <v>56</v>
      </c>
      <c r="I81" s="144"/>
      <c r="J81" s="144">
        <v>0.16666666666666669</v>
      </c>
      <c r="K81" s="142">
        <v>0</v>
      </c>
      <c r="M81" s="99"/>
    </row>
    <row r="82" spans="1:13" ht="14.25" hidden="1" customHeight="1">
      <c r="A82" s="68"/>
      <c r="B82" s="149" t="s">
        <v>679</v>
      </c>
      <c r="C82" s="138" t="s">
        <v>634</v>
      </c>
      <c r="D82" s="139" t="s">
        <v>43</v>
      </c>
      <c r="E82" s="140"/>
      <c r="F82" s="141" t="s">
        <v>17</v>
      </c>
      <c r="G82" s="141" t="s">
        <v>119</v>
      </c>
      <c r="H82" s="141" t="s">
        <v>56</v>
      </c>
      <c r="I82" s="144"/>
      <c r="J82" s="144">
        <v>0.16666666666666669</v>
      </c>
      <c r="K82" s="142">
        <v>0</v>
      </c>
      <c r="M82" s="99"/>
    </row>
    <row r="83" spans="1:13" ht="14.25" hidden="1" customHeight="1">
      <c r="A83" s="68"/>
      <c r="B83" s="149" t="s">
        <v>680</v>
      </c>
      <c r="C83" s="138" t="s">
        <v>635</v>
      </c>
      <c r="D83" s="139" t="s">
        <v>43</v>
      </c>
      <c r="E83" s="140"/>
      <c r="F83" s="141" t="s">
        <v>17</v>
      </c>
      <c r="G83" s="141" t="s">
        <v>119</v>
      </c>
      <c r="H83" s="141" t="s">
        <v>56</v>
      </c>
      <c r="I83" s="142"/>
      <c r="J83" s="144">
        <v>0.16666666666666669</v>
      </c>
      <c r="K83" s="142">
        <v>0</v>
      </c>
      <c r="M83" s="99"/>
    </row>
    <row r="84" spans="1:13" ht="14.25" hidden="1" customHeight="1">
      <c r="A84" s="68"/>
      <c r="B84" s="149" t="s">
        <v>422</v>
      </c>
      <c r="C84" s="138" t="s">
        <v>423</v>
      </c>
      <c r="D84" s="139"/>
      <c r="E84" s="140">
        <v>214</v>
      </c>
      <c r="F84" s="141" t="s">
        <v>17</v>
      </c>
      <c r="G84" s="141" t="s">
        <v>119</v>
      </c>
      <c r="H84" s="141" t="s">
        <v>56</v>
      </c>
      <c r="I84" s="142"/>
      <c r="J84" s="150">
        <v>0.16666666666666666</v>
      </c>
      <c r="K84" s="142">
        <v>0</v>
      </c>
      <c r="M84" s="99"/>
    </row>
    <row r="85" spans="1:13" ht="14.25" hidden="1" customHeight="1">
      <c r="A85" s="68"/>
      <c r="B85" s="149" t="s">
        <v>424</v>
      </c>
      <c r="C85" s="138" t="s">
        <v>425</v>
      </c>
      <c r="D85" s="139"/>
      <c r="E85" s="140">
        <v>215</v>
      </c>
      <c r="F85" s="141" t="s">
        <v>17</v>
      </c>
      <c r="G85" s="141" t="s">
        <v>119</v>
      </c>
      <c r="H85" s="141" t="s">
        <v>56</v>
      </c>
      <c r="I85" s="142"/>
      <c r="J85" s="150">
        <v>0.16666666666666666</v>
      </c>
      <c r="K85" s="142">
        <v>0</v>
      </c>
      <c r="M85" s="99"/>
    </row>
    <row r="86" spans="1:13" ht="14.25" hidden="1" customHeight="1">
      <c r="A86" s="68"/>
      <c r="B86" s="149" t="s">
        <v>178</v>
      </c>
      <c r="C86" s="138" t="s">
        <v>179</v>
      </c>
      <c r="D86" s="139" t="s">
        <v>184</v>
      </c>
      <c r="E86" s="140">
        <v>216</v>
      </c>
      <c r="F86" s="141" t="s">
        <v>17</v>
      </c>
      <c r="G86" s="141" t="s">
        <v>119</v>
      </c>
      <c r="H86" s="141" t="s">
        <v>56</v>
      </c>
      <c r="I86" s="142">
        <v>0.5</v>
      </c>
      <c r="J86" s="150">
        <v>0.16666666666666666</v>
      </c>
      <c r="K86" s="142">
        <v>8.3333333333333329E-2</v>
      </c>
      <c r="M86" s="99"/>
    </row>
    <row r="87" spans="1:13" ht="14.25" hidden="1" customHeight="1">
      <c r="A87" s="68"/>
      <c r="B87" s="149" t="s">
        <v>180</v>
      </c>
      <c r="C87" s="138" t="s">
        <v>181</v>
      </c>
      <c r="D87" s="139" t="s">
        <v>184</v>
      </c>
      <c r="E87" s="140">
        <v>217</v>
      </c>
      <c r="F87" s="141" t="s">
        <v>17</v>
      </c>
      <c r="G87" s="141" t="s">
        <v>119</v>
      </c>
      <c r="H87" s="141" t="s">
        <v>56</v>
      </c>
      <c r="I87" s="142">
        <v>0.5</v>
      </c>
      <c r="J87" s="150">
        <v>0.16666666666666666</v>
      </c>
      <c r="K87" s="142">
        <v>8.3333333333333329E-2</v>
      </c>
      <c r="M87" s="99"/>
    </row>
    <row r="88" spans="1:13" ht="14.25" hidden="1" customHeight="1">
      <c r="A88" s="68"/>
      <c r="B88" s="149" t="s">
        <v>426</v>
      </c>
      <c r="C88" s="138" t="s">
        <v>427</v>
      </c>
      <c r="D88" s="139"/>
      <c r="E88" s="140">
        <v>218</v>
      </c>
      <c r="F88" s="141" t="s">
        <v>17</v>
      </c>
      <c r="G88" s="141" t="s">
        <v>119</v>
      </c>
      <c r="H88" s="141" t="s">
        <v>56</v>
      </c>
      <c r="I88" s="142"/>
      <c r="J88" s="150">
        <v>0.16666666666666666</v>
      </c>
      <c r="K88" s="142">
        <v>0</v>
      </c>
      <c r="M88" s="99"/>
    </row>
    <row r="89" spans="1:13" ht="14.25" hidden="1" customHeight="1">
      <c r="A89" s="68"/>
      <c r="B89" s="143" t="s">
        <v>182</v>
      </c>
      <c r="C89" s="138" t="s">
        <v>183</v>
      </c>
      <c r="D89" s="139"/>
      <c r="E89" s="140">
        <v>230</v>
      </c>
      <c r="F89" s="141" t="s">
        <v>17</v>
      </c>
      <c r="G89" s="141" t="s">
        <v>119</v>
      </c>
      <c r="H89" s="141" t="s">
        <v>56</v>
      </c>
      <c r="I89" s="141"/>
      <c r="J89" s="150">
        <v>0.16666666666666666</v>
      </c>
      <c r="K89" s="144">
        <v>0</v>
      </c>
      <c r="M89" s="99"/>
    </row>
    <row r="90" spans="1:13" ht="14.25" hidden="1" customHeight="1">
      <c r="A90" s="68"/>
      <c r="B90" s="143" t="s">
        <v>185</v>
      </c>
      <c r="C90" s="138" t="s">
        <v>186</v>
      </c>
      <c r="D90" s="139"/>
      <c r="E90" s="140">
        <v>231</v>
      </c>
      <c r="F90" s="141" t="s">
        <v>17</v>
      </c>
      <c r="G90" s="141" t="s">
        <v>119</v>
      </c>
      <c r="H90" s="141" t="s">
        <v>56</v>
      </c>
      <c r="I90" s="141"/>
      <c r="J90" s="150">
        <v>0.16666666666666666</v>
      </c>
      <c r="K90" s="144">
        <v>0</v>
      </c>
      <c r="M90" s="99"/>
    </row>
    <row r="91" spans="1:13" ht="14.25" hidden="1" customHeight="1">
      <c r="A91" s="68"/>
      <c r="B91" s="143" t="s">
        <v>187</v>
      </c>
      <c r="C91" s="138" t="s">
        <v>188</v>
      </c>
      <c r="D91" s="139" t="s">
        <v>184</v>
      </c>
      <c r="E91" s="140">
        <v>232</v>
      </c>
      <c r="F91" s="141" t="s">
        <v>17</v>
      </c>
      <c r="G91" s="141" t="s">
        <v>119</v>
      </c>
      <c r="H91" s="141" t="s">
        <v>56</v>
      </c>
      <c r="I91" s="144">
        <v>0.33333333333333331</v>
      </c>
      <c r="J91" s="150">
        <v>0.16666666666666666</v>
      </c>
      <c r="K91" s="144">
        <v>5.5555555555555552E-2</v>
      </c>
      <c r="M91" s="99"/>
    </row>
    <row r="92" spans="1:13" ht="14.25" hidden="1" customHeight="1">
      <c r="A92" s="68"/>
      <c r="B92" s="143" t="s">
        <v>189</v>
      </c>
      <c r="C92" s="138" t="s">
        <v>190</v>
      </c>
      <c r="D92" s="139"/>
      <c r="E92" s="140">
        <v>233</v>
      </c>
      <c r="F92" s="141" t="s">
        <v>17</v>
      </c>
      <c r="G92" s="141" t="s">
        <v>119</v>
      </c>
      <c r="H92" s="141" t="s">
        <v>56</v>
      </c>
      <c r="I92" s="141"/>
      <c r="J92" s="150">
        <v>0.16666666666666666</v>
      </c>
      <c r="K92" s="144">
        <v>0</v>
      </c>
      <c r="M92" s="99"/>
    </row>
    <row r="93" spans="1:13" ht="14.25" hidden="1" customHeight="1">
      <c r="A93" s="68"/>
      <c r="B93" s="143" t="s">
        <v>191</v>
      </c>
      <c r="C93" s="138" t="s">
        <v>192</v>
      </c>
      <c r="D93" s="139" t="s">
        <v>184</v>
      </c>
      <c r="E93" s="140">
        <v>234</v>
      </c>
      <c r="F93" s="141" t="s">
        <v>17</v>
      </c>
      <c r="G93" s="141" t="s">
        <v>119</v>
      </c>
      <c r="H93" s="141" t="s">
        <v>56</v>
      </c>
      <c r="I93" s="144">
        <v>0.33333333333333331</v>
      </c>
      <c r="J93" s="150">
        <v>0.16666666666666666</v>
      </c>
      <c r="K93" s="144">
        <v>5.5555555555555552E-2</v>
      </c>
      <c r="M93" s="99"/>
    </row>
    <row r="94" spans="1:13" ht="14.25" hidden="1" customHeight="1">
      <c r="A94" s="68"/>
      <c r="B94" s="143" t="s">
        <v>193</v>
      </c>
      <c r="C94" s="138" t="s">
        <v>194</v>
      </c>
      <c r="D94" s="139" t="s">
        <v>184</v>
      </c>
      <c r="E94" s="140">
        <v>235</v>
      </c>
      <c r="F94" s="141" t="s">
        <v>17</v>
      </c>
      <c r="G94" s="141" t="s">
        <v>119</v>
      </c>
      <c r="H94" s="141" t="s">
        <v>56</v>
      </c>
      <c r="I94" s="144">
        <v>0.33333333333333331</v>
      </c>
      <c r="J94" s="150">
        <v>0.16666666666666666</v>
      </c>
      <c r="K94" s="144">
        <v>5.5555555555555552E-2</v>
      </c>
      <c r="M94" s="99"/>
    </row>
    <row r="95" spans="1:13" ht="14.25" hidden="1" customHeight="1">
      <c r="A95" s="68"/>
      <c r="B95" s="143" t="s">
        <v>195</v>
      </c>
      <c r="C95" s="138" t="s">
        <v>196</v>
      </c>
      <c r="D95" s="139"/>
      <c r="E95" s="140">
        <v>236</v>
      </c>
      <c r="F95" s="141" t="s">
        <v>17</v>
      </c>
      <c r="G95" s="141" t="s">
        <v>119</v>
      </c>
      <c r="H95" s="141" t="s">
        <v>56</v>
      </c>
      <c r="I95" s="141"/>
      <c r="J95" s="150">
        <v>0.16666666666666666</v>
      </c>
      <c r="K95" s="144">
        <v>0</v>
      </c>
      <c r="M95" s="99"/>
    </row>
    <row r="96" spans="1:13" ht="14.25" hidden="1" customHeight="1">
      <c r="A96" s="68"/>
      <c r="B96" s="143" t="s">
        <v>197</v>
      </c>
      <c r="C96" s="138" t="s">
        <v>198</v>
      </c>
      <c r="D96" s="139"/>
      <c r="E96" s="140">
        <v>237</v>
      </c>
      <c r="F96" s="141" t="s">
        <v>17</v>
      </c>
      <c r="G96" s="141" t="s">
        <v>119</v>
      </c>
      <c r="H96" s="141" t="s">
        <v>56</v>
      </c>
      <c r="I96" s="141"/>
      <c r="J96" s="150">
        <v>0.16666666666666666</v>
      </c>
      <c r="K96" s="144">
        <v>0</v>
      </c>
      <c r="M96" s="99"/>
    </row>
    <row r="97" spans="1:13" ht="14.25" hidden="1" customHeight="1">
      <c r="A97" s="68"/>
      <c r="B97" s="143" t="s">
        <v>199</v>
      </c>
      <c r="C97" s="138" t="s">
        <v>200</v>
      </c>
      <c r="D97" s="139"/>
      <c r="E97" s="140">
        <v>239</v>
      </c>
      <c r="F97" s="141" t="s">
        <v>17</v>
      </c>
      <c r="G97" s="141" t="s">
        <v>119</v>
      </c>
      <c r="H97" s="141" t="s">
        <v>56</v>
      </c>
      <c r="I97" s="141"/>
      <c r="J97" s="150">
        <v>0.16666666666666666</v>
      </c>
      <c r="K97" s="144">
        <v>0</v>
      </c>
      <c r="M97" s="99"/>
    </row>
    <row r="98" spans="1:13" ht="14.25" hidden="1" customHeight="1">
      <c r="A98" s="68"/>
      <c r="B98" s="143" t="s">
        <v>428</v>
      </c>
      <c r="C98" s="138" t="s">
        <v>429</v>
      </c>
      <c r="D98" s="139"/>
      <c r="E98" s="140">
        <v>240</v>
      </c>
      <c r="F98" s="141" t="s">
        <v>17</v>
      </c>
      <c r="G98" s="141" t="s">
        <v>119</v>
      </c>
      <c r="H98" s="141" t="s">
        <v>56</v>
      </c>
      <c r="I98" s="141"/>
      <c r="J98" s="150">
        <v>0.16666666666666666</v>
      </c>
      <c r="K98" s="144">
        <v>0</v>
      </c>
      <c r="M98" s="99"/>
    </row>
    <row r="99" spans="1:13" ht="14.25" hidden="1" customHeight="1">
      <c r="A99" s="68"/>
      <c r="B99" s="143" t="s">
        <v>430</v>
      </c>
      <c r="C99" s="138" t="s">
        <v>431</v>
      </c>
      <c r="D99" s="139"/>
      <c r="E99" s="140">
        <v>242</v>
      </c>
      <c r="F99" s="141" t="s">
        <v>17</v>
      </c>
      <c r="G99" s="141" t="s">
        <v>119</v>
      </c>
      <c r="H99" s="141" t="s">
        <v>56</v>
      </c>
      <c r="I99" s="142"/>
      <c r="J99" s="150">
        <v>0.16666666666666666</v>
      </c>
      <c r="K99" s="144">
        <v>0</v>
      </c>
      <c r="M99" s="99"/>
    </row>
    <row r="100" spans="1:13" ht="14.25" hidden="1" customHeight="1">
      <c r="A100" s="68"/>
      <c r="B100" s="143" t="s">
        <v>432</v>
      </c>
      <c r="C100" s="138" t="s">
        <v>433</v>
      </c>
      <c r="D100" s="139"/>
      <c r="E100" s="140">
        <v>243</v>
      </c>
      <c r="F100" s="141" t="s">
        <v>17</v>
      </c>
      <c r="G100" s="141" t="s">
        <v>37</v>
      </c>
      <c r="H100" s="141" t="s">
        <v>56</v>
      </c>
      <c r="I100" s="141"/>
      <c r="J100" s="144">
        <v>0.33333333333333331</v>
      </c>
      <c r="K100" s="141">
        <v>0</v>
      </c>
      <c r="M100" s="99"/>
    </row>
    <row r="101" spans="1:13" ht="14.25" hidden="1" customHeight="1">
      <c r="A101" s="68"/>
      <c r="B101" s="143" t="s">
        <v>434</v>
      </c>
      <c r="C101" s="138" t="s">
        <v>435</v>
      </c>
      <c r="D101" s="139" t="s">
        <v>638</v>
      </c>
      <c r="E101" s="140">
        <v>244</v>
      </c>
      <c r="F101" s="141" t="s">
        <v>17</v>
      </c>
      <c r="G101" s="141" t="s">
        <v>37</v>
      </c>
      <c r="H101" s="141" t="s">
        <v>56</v>
      </c>
      <c r="I101" s="142">
        <v>1</v>
      </c>
      <c r="J101" s="144">
        <v>0.33333333333333331</v>
      </c>
      <c r="K101" s="155">
        <v>0.33333333333333331</v>
      </c>
      <c r="M101" s="99"/>
    </row>
    <row r="102" spans="1:13" ht="14.25" hidden="1" customHeight="1">
      <c r="A102" s="68"/>
      <c r="B102" s="143" t="s">
        <v>436</v>
      </c>
      <c r="C102" s="138" t="s">
        <v>437</v>
      </c>
      <c r="D102" s="139"/>
      <c r="E102" s="140">
        <v>245</v>
      </c>
      <c r="F102" s="141" t="s">
        <v>17</v>
      </c>
      <c r="G102" s="141" t="s">
        <v>37</v>
      </c>
      <c r="H102" s="141" t="s">
        <v>56</v>
      </c>
      <c r="I102" s="141"/>
      <c r="J102" s="144">
        <v>0.33333333333333331</v>
      </c>
      <c r="K102" s="141">
        <v>0</v>
      </c>
      <c r="M102" s="99"/>
    </row>
    <row r="103" spans="1:13" ht="14.25" hidden="1" customHeight="1">
      <c r="A103" s="68"/>
      <c r="B103" s="143" t="s">
        <v>438</v>
      </c>
      <c r="C103" s="152" t="s">
        <v>439</v>
      </c>
      <c r="D103" s="139"/>
      <c r="E103" s="140">
        <v>246</v>
      </c>
      <c r="F103" s="141" t="s">
        <v>17</v>
      </c>
      <c r="G103" s="141" t="s">
        <v>37</v>
      </c>
      <c r="H103" s="141" t="s">
        <v>56</v>
      </c>
      <c r="I103" s="141"/>
      <c r="J103" s="144">
        <v>0.33333333333333331</v>
      </c>
      <c r="K103" s="141">
        <v>0</v>
      </c>
      <c r="M103" s="99"/>
    </row>
    <row r="104" spans="1:13" ht="14.25" hidden="1" customHeight="1">
      <c r="A104" s="68"/>
      <c r="B104" s="143" t="s">
        <v>440</v>
      </c>
      <c r="C104" s="138" t="s">
        <v>259</v>
      </c>
      <c r="D104" s="139"/>
      <c r="E104" s="140">
        <v>248</v>
      </c>
      <c r="F104" s="141" t="s">
        <v>17</v>
      </c>
      <c r="G104" s="141" t="s">
        <v>37</v>
      </c>
      <c r="H104" s="141" t="s">
        <v>56</v>
      </c>
      <c r="I104" s="141"/>
      <c r="J104" s="144">
        <v>0.33333333333333331</v>
      </c>
      <c r="K104" s="141">
        <v>0</v>
      </c>
      <c r="M104" s="99"/>
    </row>
    <row r="105" spans="1:13" ht="14.25" hidden="1" customHeight="1">
      <c r="A105" s="68"/>
      <c r="B105" s="143" t="s">
        <v>441</v>
      </c>
      <c r="C105" s="138" t="s">
        <v>201</v>
      </c>
      <c r="D105" s="139"/>
      <c r="E105" s="140">
        <v>249</v>
      </c>
      <c r="F105" s="141" t="s">
        <v>17</v>
      </c>
      <c r="G105" s="141" t="s">
        <v>37</v>
      </c>
      <c r="H105" s="141" t="s">
        <v>56</v>
      </c>
      <c r="I105" s="142"/>
      <c r="J105" s="144">
        <v>0.33333333333333331</v>
      </c>
      <c r="K105" s="144">
        <v>0</v>
      </c>
      <c r="M105" s="99"/>
    </row>
    <row r="106" spans="1:13" ht="14.25" hidden="1" customHeight="1">
      <c r="A106" s="68"/>
      <c r="B106" s="143" t="s">
        <v>442</v>
      </c>
      <c r="C106" s="138" t="s">
        <v>443</v>
      </c>
      <c r="D106" s="139"/>
      <c r="E106" s="140">
        <v>250</v>
      </c>
      <c r="F106" s="141" t="s">
        <v>17</v>
      </c>
      <c r="G106" s="141" t="s">
        <v>37</v>
      </c>
      <c r="H106" s="141" t="s">
        <v>56</v>
      </c>
      <c r="I106" s="141"/>
      <c r="J106" s="144">
        <v>0.33333333333333331</v>
      </c>
      <c r="K106" s="144">
        <v>0</v>
      </c>
      <c r="M106" s="99"/>
    </row>
    <row r="107" spans="1:13" ht="14.25" hidden="1" customHeight="1">
      <c r="A107" s="68"/>
      <c r="B107" s="143" t="s">
        <v>444</v>
      </c>
      <c r="C107" s="138" t="s">
        <v>445</v>
      </c>
      <c r="D107" s="139"/>
      <c r="E107" s="140">
        <v>251</v>
      </c>
      <c r="F107" s="141" t="s">
        <v>17</v>
      </c>
      <c r="G107" s="141" t="s">
        <v>37</v>
      </c>
      <c r="H107" s="141" t="s">
        <v>56</v>
      </c>
      <c r="I107" s="141"/>
      <c r="J107" s="144">
        <v>0.33333333333333331</v>
      </c>
      <c r="K107" s="144">
        <v>0</v>
      </c>
      <c r="M107" s="99"/>
    </row>
    <row r="108" spans="1:13" ht="14.25" hidden="1" customHeight="1">
      <c r="A108" s="68"/>
      <c r="B108" s="143" t="s">
        <v>446</v>
      </c>
      <c r="C108" s="138" t="s">
        <v>447</v>
      </c>
      <c r="D108" s="139"/>
      <c r="E108" s="140">
        <v>252</v>
      </c>
      <c r="F108" s="141" t="s">
        <v>17</v>
      </c>
      <c r="G108" s="141" t="s">
        <v>37</v>
      </c>
      <c r="H108" s="141" t="s">
        <v>56</v>
      </c>
      <c r="I108" s="141"/>
      <c r="J108" s="144">
        <v>0.33333333333333331</v>
      </c>
      <c r="K108" s="144">
        <v>0</v>
      </c>
      <c r="M108" s="99"/>
    </row>
    <row r="109" spans="1:13" ht="14.25" hidden="1" customHeight="1">
      <c r="A109" s="68"/>
      <c r="B109" s="143" t="s">
        <v>448</v>
      </c>
      <c r="C109" s="138" t="s">
        <v>202</v>
      </c>
      <c r="D109" s="139" t="s">
        <v>638</v>
      </c>
      <c r="E109" s="140">
        <v>253</v>
      </c>
      <c r="F109" s="141" t="s">
        <v>17</v>
      </c>
      <c r="G109" s="141" t="s">
        <v>37</v>
      </c>
      <c r="H109" s="141" t="s">
        <v>56</v>
      </c>
      <c r="I109" s="153">
        <v>0</v>
      </c>
      <c r="J109" s="144">
        <v>0.33333333333333331</v>
      </c>
      <c r="K109" s="144">
        <v>0</v>
      </c>
      <c r="M109" s="99"/>
    </row>
    <row r="110" spans="1:13" ht="14.25" hidden="1" customHeight="1">
      <c r="A110" s="68"/>
      <c r="B110" s="143" t="s">
        <v>449</v>
      </c>
      <c r="C110" s="138" t="s">
        <v>548</v>
      </c>
      <c r="D110" s="139"/>
      <c r="E110" s="140">
        <v>254</v>
      </c>
      <c r="F110" s="141" t="s">
        <v>17</v>
      </c>
      <c r="G110" s="141" t="s">
        <v>37</v>
      </c>
      <c r="H110" s="141" t="s">
        <v>56</v>
      </c>
      <c r="I110" s="141"/>
      <c r="J110" s="144">
        <v>0.33333333333333331</v>
      </c>
      <c r="K110" s="144">
        <v>0</v>
      </c>
      <c r="M110" s="99"/>
    </row>
    <row r="111" spans="1:13" ht="14.25" hidden="1" customHeight="1">
      <c r="A111" s="68"/>
      <c r="B111" s="143" t="s">
        <v>450</v>
      </c>
      <c r="C111" s="138" t="s">
        <v>549</v>
      </c>
      <c r="D111" s="139"/>
      <c r="E111" s="140">
        <v>255</v>
      </c>
      <c r="F111" s="141" t="s">
        <v>17</v>
      </c>
      <c r="G111" s="141" t="s">
        <v>37</v>
      </c>
      <c r="H111" s="141" t="s">
        <v>56</v>
      </c>
      <c r="I111" s="141"/>
      <c r="J111" s="144">
        <v>0.33333333333333331</v>
      </c>
      <c r="K111" s="144">
        <v>0</v>
      </c>
      <c r="M111" s="99"/>
    </row>
    <row r="112" spans="1:13" ht="14.25" hidden="1" customHeight="1">
      <c r="A112" s="68"/>
      <c r="B112" s="143" t="s">
        <v>451</v>
      </c>
      <c r="C112" s="138" t="s">
        <v>550</v>
      </c>
      <c r="D112" s="139"/>
      <c r="E112" s="140">
        <v>256</v>
      </c>
      <c r="F112" s="141" t="s">
        <v>17</v>
      </c>
      <c r="G112" s="141" t="s">
        <v>37</v>
      </c>
      <c r="H112" s="141" t="s">
        <v>56</v>
      </c>
      <c r="I112" s="141"/>
      <c r="J112" s="144">
        <v>0.33333333333333331</v>
      </c>
      <c r="K112" s="144">
        <v>0</v>
      </c>
      <c r="M112" s="99"/>
    </row>
    <row r="113" spans="1:13" ht="14.25" hidden="1" customHeight="1">
      <c r="A113" s="68"/>
      <c r="B113" s="143" t="s">
        <v>452</v>
      </c>
      <c r="C113" s="138" t="s">
        <v>551</v>
      </c>
      <c r="D113" s="139"/>
      <c r="E113" s="140">
        <v>257</v>
      </c>
      <c r="F113" s="141" t="s">
        <v>17</v>
      </c>
      <c r="G113" s="141" t="s">
        <v>37</v>
      </c>
      <c r="H113" s="141" t="s">
        <v>56</v>
      </c>
      <c r="I113" s="141"/>
      <c r="J113" s="144">
        <v>0.33333333333333331</v>
      </c>
      <c r="K113" s="144">
        <v>0</v>
      </c>
      <c r="M113" s="99"/>
    </row>
    <row r="114" spans="1:13" ht="14.25" hidden="1" customHeight="1">
      <c r="A114" s="68"/>
      <c r="B114" s="143" t="s">
        <v>453</v>
      </c>
      <c r="C114" s="138" t="s">
        <v>552</v>
      </c>
      <c r="D114" s="139"/>
      <c r="E114" s="140">
        <v>258</v>
      </c>
      <c r="F114" s="141" t="s">
        <v>17</v>
      </c>
      <c r="G114" s="141" t="s">
        <v>37</v>
      </c>
      <c r="H114" s="141" t="s">
        <v>56</v>
      </c>
      <c r="I114" s="141"/>
      <c r="J114" s="144">
        <v>0.33333333333333331</v>
      </c>
      <c r="K114" s="144">
        <v>0</v>
      </c>
      <c r="M114" s="99"/>
    </row>
    <row r="115" spans="1:13" ht="14.25" hidden="1" customHeight="1">
      <c r="A115" s="68"/>
      <c r="B115" s="143" t="s">
        <v>454</v>
      </c>
      <c r="C115" s="138" t="s">
        <v>553</v>
      </c>
      <c r="D115" s="139"/>
      <c r="E115" s="140">
        <v>259</v>
      </c>
      <c r="F115" s="141" t="s">
        <v>17</v>
      </c>
      <c r="G115" s="141" t="s">
        <v>37</v>
      </c>
      <c r="H115" s="141" t="s">
        <v>56</v>
      </c>
      <c r="I115" s="141"/>
      <c r="J115" s="144">
        <v>0.33333333333333331</v>
      </c>
      <c r="K115" s="144">
        <v>0</v>
      </c>
      <c r="M115" s="99"/>
    </row>
    <row r="116" spans="1:13" ht="14.25" hidden="1" customHeight="1">
      <c r="A116" s="68"/>
      <c r="B116" s="143" t="s">
        <v>455</v>
      </c>
      <c r="C116" s="138" t="s">
        <v>554</v>
      </c>
      <c r="D116" s="139"/>
      <c r="E116" s="140">
        <v>260</v>
      </c>
      <c r="F116" s="141" t="s">
        <v>17</v>
      </c>
      <c r="G116" s="141" t="s">
        <v>37</v>
      </c>
      <c r="H116" s="141" t="s">
        <v>56</v>
      </c>
      <c r="I116" s="141"/>
      <c r="J116" s="144">
        <v>0.33333333333333331</v>
      </c>
      <c r="K116" s="144">
        <v>0</v>
      </c>
      <c r="M116" s="99"/>
    </row>
    <row r="117" spans="1:13" ht="14.25" hidden="1" customHeight="1">
      <c r="A117" s="68"/>
      <c r="B117" s="143" t="s">
        <v>456</v>
      </c>
      <c r="C117" s="138" t="s">
        <v>555</v>
      </c>
      <c r="D117" s="139"/>
      <c r="E117" s="140">
        <v>261</v>
      </c>
      <c r="F117" s="141" t="s">
        <v>17</v>
      </c>
      <c r="G117" s="141" t="s">
        <v>37</v>
      </c>
      <c r="H117" s="141" t="s">
        <v>56</v>
      </c>
      <c r="I117" s="141"/>
      <c r="J117" s="144">
        <v>0.33333333333333331</v>
      </c>
      <c r="K117" s="144">
        <v>0</v>
      </c>
      <c r="M117" s="99"/>
    </row>
    <row r="118" spans="1:13" ht="14.25" hidden="1" customHeight="1">
      <c r="A118" s="68"/>
      <c r="B118" s="143" t="s">
        <v>457</v>
      </c>
      <c r="C118" s="138" t="s">
        <v>556</v>
      </c>
      <c r="D118" s="139"/>
      <c r="E118" s="140">
        <v>262</v>
      </c>
      <c r="F118" s="141" t="s">
        <v>17</v>
      </c>
      <c r="G118" s="141" t="s">
        <v>37</v>
      </c>
      <c r="H118" s="141" t="s">
        <v>56</v>
      </c>
      <c r="I118" s="141"/>
      <c r="J118" s="144">
        <v>0.33333333333333331</v>
      </c>
      <c r="K118" s="144">
        <v>0</v>
      </c>
      <c r="M118" s="99"/>
    </row>
    <row r="119" spans="1:13" ht="14.25" hidden="1" customHeight="1">
      <c r="A119" s="68"/>
      <c r="B119" s="149" t="s">
        <v>203</v>
      </c>
      <c r="C119" s="138" t="s">
        <v>204</v>
      </c>
      <c r="D119" s="139" t="s">
        <v>184</v>
      </c>
      <c r="E119" s="140">
        <v>264</v>
      </c>
      <c r="F119" s="141" t="s">
        <v>17</v>
      </c>
      <c r="G119" s="141" t="s">
        <v>37</v>
      </c>
      <c r="H119" s="141" t="s">
        <v>56</v>
      </c>
      <c r="I119" s="142">
        <v>0</v>
      </c>
      <c r="J119" s="144">
        <v>0.33333333333333331</v>
      </c>
      <c r="K119" s="144">
        <v>0</v>
      </c>
      <c r="M119" s="99"/>
    </row>
    <row r="120" spans="1:13" ht="14.25" hidden="1" customHeight="1">
      <c r="A120" s="68"/>
      <c r="B120" s="149" t="s">
        <v>205</v>
      </c>
      <c r="C120" s="138" t="s">
        <v>206</v>
      </c>
      <c r="D120" s="139" t="s">
        <v>184</v>
      </c>
      <c r="E120" s="140">
        <v>315</v>
      </c>
      <c r="F120" s="141" t="s">
        <v>17</v>
      </c>
      <c r="G120" s="141" t="s">
        <v>207</v>
      </c>
      <c r="H120" s="141" t="s">
        <v>56</v>
      </c>
      <c r="I120" s="144">
        <v>0.33333333333333331</v>
      </c>
      <c r="J120" s="144">
        <v>0.33333333333333331</v>
      </c>
      <c r="K120" s="144">
        <v>0.1111111111111111</v>
      </c>
      <c r="M120" s="99"/>
    </row>
    <row r="121" spans="1:13" ht="14.25" hidden="1" customHeight="1">
      <c r="A121" s="68"/>
      <c r="B121" s="149" t="s">
        <v>208</v>
      </c>
      <c r="C121" s="138" t="s">
        <v>209</v>
      </c>
      <c r="D121" s="139" t="s">
        <v>184</v>
      </c>
      <c r="E121" s="140">
        <v>325</v>
      </c>
      <c r="F121" s="141" t="s">
        <v>17</v>
      </c>
      <c r="G121" s="141" t="s">
        <v>207</v>
      </c>
      <c r="H121" s="141" t="s">
        <v>56</v>
      </c>
      <c r="I121" s="144">
        <v>0.33333333333333331</v>
      </c>
      <c r="J121" s="144">
        <v>0.33333333333333331</v>
      </c>
      <c r="K121" s="144">
        <v>0.1111111111111111</v>
      </c>
      <c r="M121" s="99"/>
    </row>
    <row r="122" spans="1:13" ht="14.25" hidden="1" customHeight="1">
      <c r="A122" s="68"/>
      <c r="B122" s="149" t="s">
        <v>458</v>
      </c>
      <c r="C122" s="138" t="s">
        <v>459</v>
      </c>
      <c r="D122" s="139"/>
      <c r="E122" s="140">
        <v>326</v>
      </c>
      <c r="F122" s="141" t="s">
        <v>17</v>
      </c>
      <c r="G122" s="141" t="s">
        <v>207</v>
      </c>
      <c r="H122" s="141" t="s">
        <v>56</v>
      </c>
      <c r="I122" s="141"/>
      <c r="J122" s="144">
        <v>0.33333333333333331</v>
      </c>
      <c r="K122" s="144">
        <v>0</v>
      </c>
      <c r="M122" s="99"/>
    </row>
    <row r="123" spans="1:13" ht="14.25" hidden="1" customHeight="1">
      <c r="A123" s="68"/>
      <c r="B123" s="149" t="s">
        <v>210</v>
      </c>
      <c r="C123" s="138" t="s">
        <v>211</v>
      </c>
      <c r="D123" s="139" t="s">
        <v>184</v>
      </c>
      <c r="E123" s="140">
        <v>327</v>
      </c>
      <c r="F123" s="141" t="s">
        <v>17</v>
      </c>
      <c r="G123" s="141" t="s">
        <v>207</v>
      </c>
      <c r="H123" s="141" t="s">
        <v>56</v>
      </c>
      <c r="I123" s="144">
        <v>0.33333333333333331</v>
      </c>
      <c r="J123" s="144">
        <v>0.33333333333333331</v>
      </c>
      <c r="K123" s="144">
        <v>0.1111111111111111</v>
      </c>
      <c r="M123" s="99"/>
    </row>
    <row r="124" spans="1:13" ht="14.25" hidden="1" customHeight="1">
      <c r="A124" s="68"/>
      <c r="B124" s="149" t="s">
        <v>460</v>
      </c>
      <c r="C124" s="138" t="s">
        <v>461</v>
      </c>
      <c r="D124" s="139"/>
      <c r="E124" s="140">
        <v>328</v>
      </c>
      <c r="F124" s="141" t="s">
        <v>17</v>
      </c>
      <c r="G124" s="141" t="s">
        <v>207</v>
      </c>
      <c r="H124" s="141" t="s">
        <v>56</v>
      </c>
      <c r="I124" s="141"/>
      <c r="J124" s="144">
        <v>0.33333333333333331</v>
      </c>
      <c r="K124" s="144">
        <v>0</v>
      </c>
      <c r="M124" s="99"/>
    </row>
    <row r="125" spans="1:13" ht="14.25" hidden="1" customHeight="1">
      <c r="A125" s="68"/>
      <c r="B125" s="149" t="s">
        <v>462</v>
      </c>
      <c r="C125" s="138" t="s">
        <v>463</v>
      </c>
      <c r="D125" s="139"/>
      <c r="E125" s="140">
        <v>330</v>
      </c>
      <c r="F125" s="141" t="s">
        <v>17</v>
      </c>
      <c r="G125" s="141" t="s">
        <v>207</v>
      </c>
      <c r="H125" s="141" t="s">
        <v>56</v>
      </c>
      <c r="I125" s="141"/>
      <c r="J125" s="144">
        <v>0.33333333333333331</v>
      </c>
      <c r="K125" s="144">
        <v>0</v>
      </c>
      <c r="M125" s="99"/>
    </row>
    <row r="126" spans="1:13" ht="14.25" hidden="1" customHeight="1">
      <c r="A126" s="68"/>
      <c r="B126" s="149" t="s">
        <v>464</v>
      </c>
      <c r="C126" s="138" t="s">
        <v>465</v>
      </c>
      <c r="D126" s="139"/>
      <c r="E126" s="140">
        <v>332</v>
      </c>
      <c r="F126" s="141" t="s">
        <v>17</v>
      </c>
      <c r="G126" s="141" t="s">
        <v>207</v>
      </c>
      <c r="H126" s="141" t="s">
        <v>56</v>
      </c>
      <c r="I126" s="141"/>
      <c r="J126" s="144">
        <v>0.33333333333333331</v>
      </c>
      <c r="K126" s="144">
        <v>0</v>
      </c>
      <c r="M126" s="99"/>
    </row>
    <row r="127" spans="1:13" ht="14.25" hidden="1" customHeight="1">
      <c r="A127" s="68"/>
      <c r="B127" s="149" t="s">
        <v>466</v>
      </c>
      <c r="C127" s="138" t="s">
        <v>467</v>
      </c>
      <c r="D127" s="139"/>
      <c r="E127" s="140">
        <v>333</v>
      </c>
      <c r="F127" s="141" t="s">
        <v>17</v>
      </c>
      <c r="G127" s="141" t="s">
        <v>207</v>
      </c>
      <c r="H127" s="141" t="s">
        <v>56</v>
      </c>
      <c r="I127" s="141"/>
      <c r="J127" s="144">
        <v>0.33333333333333331</v>
      </c>
      <c r="K127" s="144">
        <v>0</v>
      </c>
      <c r="M127" s="99"/>
    </row>
    <row r="128" spans="1:13" ht="14.25" hidden="1" customHeight="1">
      <c r="A128" s="68"/>
      <c r="B128" s="149" t="s">
        <v>212</v>
      </c>
      <c r="C128" s="138" t="s">
        <v>213</v>
      </c>
      <c r="D128" s="139" t="s">
        <v>638</v>
      </c>
      <c r="E128" s="140">
        <v>334</v>
      </c>
      <c r="F128" s="141" t="s">
        <v>17</v>
      </c>
      <c r="G128" s="141" t="s">
        <v>207</v>
      </c>
      <c r="H128" s="141" t="s">
        <v>56</v>
      </c>
      <c r="I128" s="142">
        <v>0.5</v>
      </c>
      <c r="J128" s="144">
        <v>0.33333333333333331</v>
      </c>
      <c r="K128" s="144">
        <v>0.16666666666666666</v>
      </c>
      <c r="M128" s="99"/>
    </row>
    <row r="129" spans="1:13" ht="14.25" hidden="1" customHeight="1">
      <c r="A129" s="68"/>
      <c r="B129" s="149" t="s">
        <v>468</v>
      </c>
      <c r="C129" s="138" t="s">
        <v>469</v>
      </c>
      <c r="D129" s="139"/>
      <c r="E129" s="140">
        <v>337</v>
      </c>
      <c r="F129" s="141" t="s">
        <v>17</v>
      </c>
      <c r="G129" s="141" t="s">
        <v>207</v>
      </c>
      <c r="H129" s="141" t="s">
        <v>56</v>
      </c>
      <c r="I129" s="141"/>
      <c r="J129" s="144">
        <v>0.33333333333333331</v>
      </c>
      <c r="K129" s="144">
        <v>0</v>
      </c>
      <c r="M129" s="99"/>
    </row>
    <row r="130" spans="1:13" ht="14.25" hidden="1" customHeight="1">
      <c r="A130" s="68"/>
      <c r="B130" s="149" t="s">
        <v>470</v>
      </c>
      <c r="C130" s="138" t="s">
        <v>471</v>
      </c>
      <c r="D130" s="139"/>
      <c r="E130" s="140">
        <v>340</v>
      </c>
      <c r="F130" s="141" t="s">
        <v>17</v>
      </c>
      <c r="G130" s="141" t="s">
        <v>207</v>
      </c>
      <c r="H130" s="141" t="s">
        <v>56</v>
      </c>
      <c r="I130" s="141"/>
      <c r="J130" s="144">
        <v>0.33333333333333331</v>
      </c>
      <c r="K130" s="144">
        <v>0</v>
      </c>
      <c r="M130" s="99"/>
    </row>
    <row r="131" spans="1:13" ht="14.25" hidden="1" customHeight="1">
      <c r="A131" s="68"/>
      <c r="B131" s="149" t="s">
        <v>472</v>
      </c>
      <c r="C131" s="138" t="s">
        <v>473</v>
      </c>
      <c r="D131" s="139"/>
      <c r="E131" s="140">
        <v>343</v>
      </c>
      <c r="F131" s="141" t="s">
        <v>17</v>
      </c>
      <c r="G131" s="141" t="s">
        <v>207</v>
      </c>
      <c r="H131" s="141" t="s">
        <v>56</v>
      </c>
      <c r="I131" s="141"/>
      <c r="J131" s="144">
        <v>0.33333333333333331</v>
      </c>
      <c r="K131" s="144">
        <v>0</v>
      </c>
      <c r="M131" s="99"/>
    </row>
    <row r="132" spans="1:13" ht="14.25" hidden="1" customHeight="1">
      <c r="A132" s="68"/>
      <c r="B132" s="149" t="s">
        <v>557</v>
      </c>
      <c r="C132" s="154" t="s">
        <v>545</v>
      </c>
      <c r="D132" s="139"/>
      <c r="E132" s="140">
        <v>351</v>
      </c>
      <c r="F132" s="141" t="s">
        <v>17</v>
      </c>
      <c r="G132" s="141" t="s">
        <v>207</v>
      </c>
      <c r="H132" s="141" t="s">
        <v>56</v>
      </c>
      <c r="I132" s="141"/>
      <c r="J132" s="144">
        <v>0.33333333333333331</v>
      </c>
      <c r="K132" s="144">
        <v>0</v>
      </c>
      <c r="M132" s="99"/>
    </row>
    <row r="133" spans="1:13" ht="14.25" hidden="1" customHeight="1">
      <c r="A133" s="68"/>
      <c r="B133" s="149" t="s">
        <v>558</v>
      </c>
      <c r="C133" s="154" t="s">
        <v>546</v>
      </c>
      <c r="D133" s="139"/>
      <c r="E133" s="140">
        <v>352</v>
      </c>
      <c r="F133" s="141" t="s">
        <v>17</v>
      </c>
      <c r="G133" s="141" t="s">
        <v>207</v>
      </c>
      <c r="H133" s="141" t="s">
        <v>56</v>
      </c>
      <c r="I133" s="141"/>
      <c r="J133" s="144">
        <v>0.33333333333333331</v>
      </c>
      <c r="K133" s="144">
        <v>0</v>
      </c>
      <c r="M133" s="99"/>
    </row>
    <row r="134" spans="1:13" ht="14.25" hidden="1" customHeight="1">
      <c r="A134" s="68"/>
      <c r="B134" s="149" t="s">
        <v>559</v>
      </c>
      <c r="C134" s="154" t="s">
        <v>541</v>
      </c>
      <c r="D134" s="139" t="s">
        <v>184</v>
      </c>
      <c r="E134" s="140">
        <v>353</v>
      </c>
      <c r="F134" s="141" t="s">
        <v>17</v>
      </c>
      <c r="G134" s="141" t="s">
        <v>207</v>
      </c>
      <c r="H134" s="141" t="s">
        <v>56</v>
      </c>
      <c r="I134" s="142">
        <v>1</v>
      </c>
      <c r="J134" s="144">
        <v>0.33333333333333331</v>
      </c>
      <c r="K134" s="144">
        <v>0.33333333333333331</v>
      </c>
      <c r="M134" s="99"/>
    </row>
    <row r="135" spans="1:13" ht="14.25" hidden="1" customHeight="1">
      <c r="A135" s="68"/>
      <c r="B135" s="149" t="s">
        <v>560</v>
      </c>
      <c r="C135" s="154" t="s">
        <v>542</v>
      </c>
      <c r="D135" s="139"/>
      <c r="E135" s="140">
        <v>354</v>
      </c>
      <c r="F135" s="141" t="s">
        <v>17</v>
      </c>
      <c r="G135" s="141" t="s">
        <v>207</v>
      </c>
      <c r="H135" s="141" t="s">
        <v>56</v>
      </c>
      <c r="I135" s="141"/>
      <c r="J135" s="144">
        <v>0.33333333333333331</v>
      </c>
      <c r="K135" s="144">
        <v>0</v>
      </c>
      <c r="M135" s="99"/>
    </row>
    <row r="136" spans="1:13" ht="14.25" hidden="1" customHeight="1">
      <c r="A136" s="68"/>
      <c r="B136" s="149" t="s">
        <v>561</v>
      </c>
      <c r="C136" s="154" t="s">
        <v>543</v>
      </c>
      <c r="D136" s="139"/>
      <c r="E136" s="140">
        <v>355</v>
      </c>
      <c r="F136" s="141" t="s">
        <v>17</v>
      </c>
      <c r="G136" s="141" t="s">
        <v>207</v>
      </c>
      <c r="H136" s="141" t="s">
        <v>56</v>
      </c>
      <c r="I136" s="141"/>
      <c r="J136" s="144">
        <v>0.33333333333333331</v>
      </c>
      <c r="K136" s="144">
        <v>0</v>
      </c>
      <c r="M136" s="99"/>
    </row>
    <row r="137" spans="1:13" ht="14.25" hidden="1" customHeight="1">
      <c r="A137" s="68"/>
      <c r="B137" s="149" t="s">
        <v>562</v>
      </c>
      <c r="C137" s="154" t="s">
        <v>544</v>
      </c>
      <c r="D137" s="139"/>
      <c r="E137" s="140">
        <v>356</v>
      </c>
      <c r="F137" s="141" t="s">
        <v>17</v>
      </c>
      <c r="G137" s="141" t="s">
        <v>207</v>
      </c>
      <c r="H137" s="141" t="s">
        <v>56</v>
      </c>
      <c r="I137" s="141"/>
      <c r="J137" s="144">
        <v>0.33333333333333331</v>
      </c>
      <c r="K137" s="144">
        <v>0</v>
      </c>
      <c r="M137" s="99"/>
    </row>
    <row r="138" spans="1:13" ht="14.25" hidden="1" customHeight="1">
      <c r="A138" s="68"/>
      <c r="B138" s="156">
        <v>28</v>
      </c>
      <c r="C138" s="157" t="str">
        <f>C108</f>
        <v>No es necesario porque el indicador de resultado no tiene articulación con otro organismo.</v>
      </c>
      <c r="D138" s="122">
        <f>D108</f>
        <v>0</v>
      </c>
      <c r="E138" s="158">
        <f t="shared" ref="E138:H138" si="0">E108</f>
        <v>252</v>
      </c>
      <c r="F138" s="122" t="str">
        <f t="shared" si="0"/>
        <v>Metodología estadística</v>
      </c>
      <c r="G138" s="122" t="str">
        <f t="shared" si="0"/>
        <v>Indicadores</v>
      </c>
      <c r="H138" s="122" t="str">
        <f t="shared" si="0"/>
        <v>Si</v>
      </c>
      <c r="I138" s="159"/>
      <c r="J138" s="121">
        <v>0.33333333333333331</v>
      </c>
      <c r="K138" s="121">
        <v>0</v>
      </c>
      <c r="M138" s="99"/>
    </row>
    <row r="139" spans="1:13" ht="14.25" customHeight="1">
      <c r="A139" s="68"/>
      <c r="B139" s="11"/>
      <c r="C139" s="11"/>
      <c r="D139" s="11"/>
      <c r="E139" s="11"/>
      <c r="J139" s="14"/>
      <c r="K139" s="128"/>
      <c r="M139" s="99"/>
    </row>
    <row r="140" spans="1:13" ht="14.25" customHeight="1">
      <c r="A140" s="68"/>
      <c r="B140" s="6" t="s">
        <v>497</v>
      </c>
      <c r="D140" s="70"/>
      <c r="E140" s="13"/>
      <c r="J140" s="14"/>
      <c r="K140" s="14"/>
      <c r="M140" s="99"/>
    </row>
    <row r="141" spans="1:13" ht="14.25" customHeight="1" thickBot="1">
      <c r="A141" s="68"/>
      <c r="B141" s="11"/>
      <c r="C141" s="11"/>
      <c r="D141" s="70"/>
      <c r="E141" s="13"/>
      <c r="J141" s="14"/>
      <c r="K141" s="14"/>
      <c r="M141" s="99"/>
    </row>
    <row r="142" spans="1:13" ht="45.75" customHeight="1" thickBot="1">
      <c r="A142" s="68"/>
      <c r="C142" s="15" t="s">
        <v>214</v>
      </c>
      <c r="D142" s="16" t="s">
        <v>511</v>
      </c>
      <c r="E142" s="16" t="s">
        <v>68</v>
      </c>
      <c r="F142" s="18" t="s">
        <v>512</v>
      </c>
      <c r="M142" s="99"/>
    </row>
    <row r="143" spans="1:13" ht="26.25" customHeight="1">
      <c r="A143" s="68"/>
      <c r="C143" s="28" t="s">
        <v>215</v>
      </c>
      <c r="D143" s="102">
        <f>I12+I18+I24+I30+I36+I42+I48+I54+I60+I66+I72+I78</f>
        <v>0.2857142857142857</v>
      </c>
      <c r="E143" s="102">
        <f t="shared" ref="E143:E148" si="1">1/6</f>
        <v>0.16666666666666666</v>
      </c>
      <c r="F143" s="103">
        <f t="shared" ref="F143:F148" si="2">E143*D143</f>
        <v>4.7619047619047616E-2</v>
      </c>
      <c r="M143" s="99"/>
    </row>
    <row r="144" spans="1:13" ht="26.25" customHeight="1">
      <c r="A144" s="68"/>
      <c r="C144" s="28" t="s">
        <v>216</v>
      </c>
      <c r="D144" s="102">
        <f>I13+I19+I25+I31+I37+I43+I49+I55+I61+I67+I73+I79</f>
        <v>0</v>
      </c>
      <c r="E144" s="102">
        <f t="shared" si="1"/>
        <v>0.16666666666666666</v>
      </c>
      <c r="F144" s="103">
        <f t="shared" si="2"/>
        <v>0</v>
      </c>
      <c r="M144" s="99"/>
    </row>
    <row r="145" spans="1:13" ht="30">
      <c r="A145" s="68"/>
      <c r="C145" s="28" t="s">
        <v>217</v>
      </c>
      <c r="D145" s="102">
        <f>I14+I15+I16+I20+I21+I22+I26+I27+I28+I32+I33+I34+I38+I39+I40+I44+I45+I46+I50+I51+I52+I56+I57+I58++I62+I63+I64+I68+I69+I70+I74+I75+I76+I80+I81+I82</f>
        <v>4.7600000000000003E-2</v>
      </c>
      <c r="E145" s="102">
        <f t="shared" si="1"/>
        <v>0.16666666666666666</v>
      </c>
      <c r="F145" s="103">
        <f t="shared" si="2"/>
        <v>7.9333333333333339E-3</v>
      </c>
      <c r="M145" s="99"/>
    </row>
    <row r="146" spans="1:13" ht="26.25" customHeight="1">
      <c r="A146" s="68"/>
      <c r="C146" s="28" t="s">
        <v>218</v>
      </c>
      <c r="D146" s="102">
        <f>I17+I23+I29+I35+I41+I47+I53+I59+I65+I71+I77+I83</f>
        <v>0</v>
      </c>
      <c r="E146" s="102">
        <f t="shared" si="1"/>
        <v>0.16666666666666666</v>
      </c>
      <c r="F146" s="103">
        <f t="shared" si="2"/>
        <v>0</v>
      </c>
      <c r="M146" s="99"/>
    </row>
    <row r="147" spans="1:13" ht="26.25" customHeight="1">
      <c r="A147" s="68"/>
      <c r="C147" s="28" t="s">
        <v>219</v>
      </c>
      <c r="D147" s="102">
        <f>SUM(I84:I88)</f>
        <v>1</v>
      </c>
      <c r="E147" s="102">
        <f t="shared" si="1"/>
        <v>0.16666666666666666</v>
      </c>
      <c r="F147" s="103">
        <f t="shared" si="2"/>
        <v>0.16666666666666666</v>
      </c>
      <c r="M147" s="99"/>
    </row>
    <row r="148" spans="1:13" ht="26.25" customHeight="1" thickBot="1">
      <c r="A148" s="68"/>
      <c r="C148" s="19" t="s">
        <v>220</v>
      </c>
      <c r="D148" s="10">
        <f>SUM(I89:I99)</f>
        <v>1</v>
      </c>
      <c r="E148" s="102">
        <f t="shared" si="1"/>
        <v>0.16666666666666666</v>
      </c>
      <c r="F148" s="103">
        <f t="shared" si="2"/>
        <v>0.16666666666666666</v>
      </c>
      <c r="M148" s="99"/>
    </row>
    <row r="149" spans="1:13" ht="26.25" customHeight="1" thickBot="1">
      <c r="A149" s="68"/>
      <c r="C149" s="210" t="s">
        <v>73</v>
      </c>
      <c r="D149" s="217"/>
      <c r="E149" s="218"/>
      <c r="F149" s="25">
        <f>SUM(F143:F148)</f>
        <v>0.38888571428571428</v>
      </c>
      <c r="M149" s="99"/>
    </row>
    <row r="150" spans="1:13" ht="14.25" customHeight="1">
      <c r="A150" s="68"/>
      <c r="M150" s="99"/>
    </row>
    <row r="151" spans="1:13" ht="14.25" customHeight="1">
      <c r="A151" s="68"/>
      <c r="M151" s="99"/>
    </row>
    <row r="152" spans="1:13" ht="14.25" customHeight="1" thickBot="1">
      <c r="A152" s="68"/>
      <c r="M152" s="99"/>
    </row>
    <row r="153" spans="1:13" ht="33.75" customHeight="1" thickBot="1">
      <c r="A153" s="68"/>
      <c r="C153" s="27" t="s">
        <v>221</v>
      </c>
      <c r="D153" s="72" t="s">
        <v>511</v>
      </c>
      <c r="E153" s="72" t="s">
        <v>68</v>
      </c>
      <c r="F153" s="73" t="s">
        <v>515</v>
      </c>
      <c r="M153" s="99"/>
    </row>
    <row r="154" spans="1:13" ht="36.75" customHeight="1">
      <c r="A154" s="68"/>
      <c r="C154" s="28" t="s">
        <v>222</v>
      </c>
      <c r="D154" s="102">
        <f>SUM(I100:I105)</f>
        <v>1</v>
      </c>
      <c r="E154" s="102">
        <f t="shared" ref="E154:E156" si="3">1/3</f>
        <v>0.33333333333333331</v>
      </c>
      <c r="F154" s="103">
        <f t="shared" ref="F154:F156" si="4">E154*D154</f>
        <v>0.33333333333333331</v>
      </c>
      <c r="M154" s="99"/>
    </row>
    <row r="155" spans="1:13" ht="33.75" customHeight="1">
      <c r="A155" s="68"/>
      <c r="C155" s="28" t="s">
        <v>223</v>
      </c>
      <c r="D155" s="102">
        <f>SUM(I106:I109)</f>
        <v>0</v>
      </c>
      <c r="E155" s="102">
        <f t="shared" si="3"/>
        <v>0.33333333333333331</v>
      </c>
      <c r="F155" s="103">
        <f t="shared" si="4"/>
        <v>0</v>
      </c>
      <c r="M155" s="99"/>
    </row>
    <row r="156" spans="1:13" ht="36.75" customHeight="1" thickBot="1">
      <c r="A156" s="68"/>
      <c r="C156" s="28" t="s">
        <v>535</v>
      </c>
      <c r="D156" s="102">
        <f>SUM(I110:I119)</f>
        <v>0</v>
      </c>
      <c r="E156" s="102">
        <f t="shared" si="3"/>
        <v>0.33333333333333331</v>
      </c>
      <c r="F156" s="103">
        <f t="shared" si="4"/>
        <v>0</v>
      </c>
      <c r="M156" s="99"/>
    </row>
    <row r="157" spans="1:13" ht="27" customHeight="1" thickBot="1">
      <c r="A157" s="68"/>
      <c r="C157" s="204" t="s">
        <v>73</v>
      </c>
      <c r="D157" s="217"/>
      <c r="E157" s="218"/>
      <c r="F157" s="129">
        <f>SUM(F154:F156)</f>
        <v>0.33333333333333331</v>
      </c>
      <c r="M157" s="99"/>
    </row>
    <row r="158" spans="1:13" ht="27" customHeight="1">
      <c r="A158" s="68"/>
      <c r="M158" s="99"/>
    </row>
    <row r="159" spans="1:13" ht="27" customHeight="1">
      <c r="A159" s="68"/>
      <c r="M159" s="99"/>
    </row>
    <row r="160" spans="1:13" ht="14.25" customHeight="1" thickBot="1">
      <c r="A160" s="68"/>
      <c r="M160" s="99"/>
    </row>
    <row r="161" spans="1:13" ht="33.75" customHeight="1" thickBot="1">
      <c r="A161" s="68"/>
      <c r="C161" s="110" t="s">
        <v>224</v>
      </c>
      <c r="D161" s="111" t="s">
        <v>511</v>
      </c>
      <c r="E161" s="111" t="s">
        <v>68</v>
      </c>
      <c r="F161" s="112" t="s">
        <v>516</v>
      </c>
      <c r="M161" s="99"/>
    </row>
    <row r="162" spans="1:13" ht="27" customHeight="1">
      <c r="A162" s="68"/>
      <c r="C162" s="113" t="s">
        <v>225</v>
      </c>
      <c r="D162" s="102">
        <f>SUM(I120:I126)</f>
        <v>1</v>
      </c>
      <c r="E162" s="102">
        <f>1/3</f>
        <v>0.33333333333333331</v>
      </c>
      <c r="F162" s="114">
        <f t="shared" ref="F162:F163" si="5">E162*D162</f>
        <v>0.33333333333333331</v>
      </c>
      <c r="M162" s="99"/>
    </row>
    <row r="163" spans="1:13" ht="37.5" customHeight="1">
      <c r="A163" s="68"/>
      <c r="C163" s="115" t="s">
        <v>226</v>
      </c>
      <c r="D163" s="102">
        <f>SUM(I127:I131)</f>
        <v>0.5</v>
      </c>
      <c r="E163" s="102">
        <f t="shared" ref="E163:E164" si="6">1/3</f>
        <v>0.33333333333333331</v>
      </c>
      <c r="F163" s="114">
        <f t="shared" si="5"/>
        <v>0.16666666666666666</v>
      </c>
      <c r="M163" s="99"/>
    </row>
    <row r="164" spans="1:13" ht="37.5" customHeight="1" thickBot="1">
      <c r="A164" s="68"/>
      <c r="C164" s="116" t="s">
        <v>540</v>
      </c>
      <c r="D164" s="117">
        <f>SUM(I132:I137)</f>
        <v>1</v>
      </c>
      <c r="E164" s="118">
        <f t="shared" si="6"/>
        <v>0.33333333333333331</v>
      </c>
      <c r="F164" s="119">
        <f>E164*D164</f>
        <v>0.33333333333333331</v>
      </c>
      <c r="M164" s="99"/>
    </row>
    <row r="165" spans="1:13" ht="27" customHeight="1" thickBot="1">
      <c r="A165" s="68"/>
      <c r="C165" s="219" t="s">
        <v>73</v>
      </c>
      <c r="D165" s="220"/>
      <c r="E165" s="221"/>
      <c r="F165" s="109">
        <f>SUM(F162:F164)</f>
        <v>0.83333333333333326</v>
      </c>
      <c r="M165" s="99"/>
    </row>
    <row r="166" spans="1:13" ht="14.25" customHeight="1" thickBot="1">
      <c r="A166" s="68"/>
      <c r="M166" s="99"/>
    </row>
    <row r="167" spans="1:13" ht="29.25" customHeight="1" thickBot="1">
      <c r="A167" s="68"/>
      <c r="C167" s="201" t="s">
        <v>78</v>
      </c>
      <c r="D167" s="217"/>
      <c r="E167" s="218"/>
      <c r="F167" s="76">
        <f>(F149*(1/3))+(F157*(1/3)+(F165*(1/3)))</f>
        <v>0.51851746031746027</v>
      </c>
      <c r="M167" s="99"/>
    </row>
    <row r="168" spans="1:13" ht="14.25" customHeight="1">
      <c r="A168" s="68"/>
      <c r="M168" s="99"/>
    </row>
    <row r="169" spans="1:13" ht="14.25" customHeight="1">
      <c r="A169" s="68"/>
      <c r="M169" s="99"/>
    </row>
    <row r="170" spans="1:13" ht="14.25" customHeight="1">
      <c r="A170" s="68"/>
      <c r="M170" s="99"/>
    </row>
    <row r="171" spans="1:13" ht="14.25" customHeight="1">
      <c r="A171" s="68"/>
      <c r="M171" s="99"/>
    </row>
    <row r="172" spans="1:13" ht="14.25" customHeight="1">
      <c r="A172" s="68"/>
      <c r="M172" s="99"/>
    </row>
    <row r="173" spans="1:13" ht="14.25" customHeight="1">
      <c r="A173" s="68"/>
      <c r="M173" s="99"/>
    </row>
    <row r="174" spans="1:13" ht="14.25" customHeight="1">
      <c r="A174" s="68"/>
      <c r="M174" s="99"/>
    </row>
    <row r="175" spans="1:13" ht="16.149999999999999" customHeight="1">
      <c r="A175" s="68"/>
      <c r="C175" s="96" t="s">
        <v>508</v>
      </c>
      <c r="D175" s="97"/>
      <c r="E175" s="97"/>
      <c r="F175" s="97"/>
      <c r="G175" s="97"/>
      <c r="H175" s="97"/>
      <c r="I175" s="97"/>
      <c r="J175" s="98"/>
      <c r="M175" s="99"/>
    </row>
    <row r="176" spans="1:13" ht="14.25" customHeight="1">
      <c r="A176" s="68"/>
      <c r="C176" s="89" t="s">
        <v>507</v>
      </c>
      <c r="D176" s="82"/>
      <c r="E176" s="82"/>
      <c r="F176" s="82"/>
      <c r="G176" s="82"/>
      <c r="H176" s="82"/>
      <c r="I176" s="82"/>
      <c r="J176" s="88"/>
      <c r="M176" s="99"/>
    </row>
    <row r="177" spans="1:13" ht="14.25" customHeight="1">
      <c r="A177" s="68"/>
      <c r="C177" s="89" t="s">
        <v>509</v>
      </c>
      <c r="D177" s="82"/>
      <c r="E177" s="82"/>
      <c r="F177" s="82"/>
      <c r="G177" s="82"/>
      <c r="H177" s="82"/>
      <c r="I177" s="82"/>
      <c r="J177" s="88"/>
      <c r="M177" s="99"/>
    </row>
    <row r="178" spans="1:13" ht="14.25" customHeight="1">
      <c r="A178" s="68"/>
      <c r="C178" s="100" t="s">
        <v>510</v>
      </c>
      <c r="D178" s="91"/>
      <c r="E178" s="91"/>
      <c r="F178" s="91"/>
      <c r="G178" s="91"/>
      <c r="H178" s="91"/>
      <c r="I178" s="91"/>
      <c r="J178" s="101"/>
      <c r="M178" s="99"/>
    </row>
    <row r="179" spans="1:13" ht="14.25" customHeight="1">
      <c r="A179" s="68"/>
      <c r="M179" s="99"/>
    </row>
    <row r="180" spans="1:13" ht="14.25" customHeight="1">
      <c r="A180" s="68"/>
      <c r="M180" s="99"/>
    </row>
    <row r="181" spans="1:13" ht="14.25" customHeight="1">
      <c r="A181" s="68"/>
      <c r="M181" s="99"/>
    </row>
    <row r="182" spans="1:13" ht="14.25" customHeight="1" thickBot="1">
      <c r="A182" s="104"/>
      <c r="B182" s="105"/>
      <c r="C182" s="105"/>
      <c r="D182" s="105"/>
      <c r="E182" s="105"/>
      <c r="F182" s="105"/>
      <c r="G182" s="105"/>
      <c r="H182" s="105"/>
      <c r="I182" s="105"/>
      <c r="J182" s="105"/>
      <c r="K182" s="105"/>
      <c r="L182" s="105"/>
      <c r="M182" s="106"/>
    </row>
    <row r="183" spans="1:13" ht="14.25" customHeight="1"/>
    <row r="184" spans="1:13" ht="14.25" customHeight="1"/>
    <row r="185" spans="1:13" ht="14.25" customHeight="1"/>
    <row r="186" spans="1:13" ht="14.25" customHeight="1"/>
    <row r="187" spans="1:13" ht="14.25" customHeight="1"/>
    <row r="188" spans="1:13" ht="14.25" customHeight="1"/>
    <row r="189" spans="1:13" ht="14.25" customHeight="1"/>
    <row r="190" spans="1:13" ht="14.25" customHeight="1"/>
    <row r="191" spans="1:13" ht="14.25" customHeight="1"/>
    <row r="192" spans="1:13"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row r="1066" ht="14.25" customHeight="1"/>
    <row r="1067" ht="14.25" customHeight="1"/>
    <row r="1068" ht="14.25" customHeight="1"/>
    <row r="1069" ht="14.25" customHeight="1"/>
    <row r="1070" ht="14.25" customHeight="1"/>
    <row r="1071" ht="14.25" customHeight="1"/>
    <row r="1072" ht="14.25" customHeight="1"/>
    <row r="1073" ht="14.25" customHeight="1"/>
    <row r="1074" ht="14.25" customHeight="1"/>
    <row r="1075" ht="14.25" customHeight="1"/>
    <row r="1076" ht="14.25" customHeight="1"/>
    <row r="1077" ht="14.25" customHeight="1"/>
    <row r="1078" ht="14.25" customHeight="1"/>
    <row r="1079" ht="14.25" customHeight="1"/>
    <row r="1080" ht="14.25" customHeight="1"/>
    <row r="1081" ht="14.25" customHeight="1"/>
    <row r="1082" ht="14.25" customHeight="1"/>
    <row r="1083" ht="14.25" customHeight="1"/>
    <row r="1084" ht="14.25" customHeight="1"/>
    <row r="1085" ht="14.25" customHeight="1"/>
    <row r="1086" ht="14.25" customHeight="1"/>
    <row r="1087" ht="14.25" customHeight="1"/>
    <row r="1088" ht="14.25" customHeight="1"/>
    <row r="1089" ht="14.25" customHeight="1"/>
    <row r="1090" ht="14.25" customHeight="1"/>
    <row r="1091" ht="14.25" customHeight="1"/>
    <row r="1092" ht="14.25" customHeight="1"/>
    <row r="1093" ht="14.25" customHeight="1"/>
    <row r="1094" ht="14.25" customHeight="1"/>
    <row r="1095" ht="14.25" customHeight="1"/>
    <row r="1096" ht="14.25" customHeight="1"/>
    <row r="1097" ht="14.25" customHeight="1"/>
    <row r="1098" ht="14.25" customHeight="1"/>
    <row r="1099" ht="14.25" customHeight="1"/>
    <row r="1100" ht="14.25" customHeight="1"/>
    <row r="1101" ht="14.25" customHeight="1"/>
    <row r="1102" ht="14.25" customHeight="1"/>
    <row r="1103" ht="14.25" customHeight="1"/>
    <row r="1104" ht="14.25" customHeight="1"/>
    <row r="1105" ht="14.25" customHeight="1"/>
    <row r="1106" ht="14.25" customHeight="1"/>
    <row r="1107" ht="14.25" customHeight="1"/>
    <row r="1108" ht="14.25" customHeight="1"/>
  </sheetData>
  <sheetProtection algorithmName="SHA-512" hashValue="/Vyr5jzt+29WqTwpbqZWuwNW/LOHnna9FXoOHBypCRGQPJ+mSGQnVzNcISH5ACTEot9hS7B8jAdOfTbHMnPWgg==" saltValue="iH5ou9oGLJzLAH63EmyIUw==" spinCount="100000" sheet="1" objects="1" scenarios="1"/>
  <autoFilter ref="B11:K137" xr:uid="{00000000-0001-0000-0500-000000000000}"/>
  <mergeCells count="12">
    <mergeCell ref="C167:E167"/>
    <mergeCell ref="C157:E157"/>
    <mergeCell ref="C165:E165"/>
    <mergeCell ref="A6:M6"/>
    <mergeCell ref="A1:M1"/>
    <mergeCell ref="A2:M2"/>
    <mergeCell ref="A5:M5"/>
    <mergeCell ref="A3:M3"/>
    <mergeCell ref="A4:M4"/>
    <mergeCell ref="A7:M8"/>
    <mergeCell ref="A9:M9"/>
    <mergeCell ref="C149:E149"/>
  </mergeCells>
  <phoneticPr fontId="22" type="noConversion"/>
  <hyperlinks>
    <hyperlink ref="B140"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9"/>
  <sheetViews>
    <sheetView showGridLines="0" view="pageBreakPreview" zoomScale="81" zoomScaleNormal="100" zoomScaleSheetLayoutView="81" workbookViewId="0">
      <selection activeCell="B64" sqref="B64"/>
    </sheetView>
  </sheetViews>
  <sheetFormatPr baseColWidth="10" defaultColWidth="12.625" defaultRowHeight="15" customHeight="1"/>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c r="A1" s="172"/>
      <c r="B1" s="188"/>
      <c r="C1" s="188"/>
      <c r="D1" s="188"/>
      <c r="E1" s="188"/>
      <c r="F1" s="188"/>
      <c r="G1" s="188"/>
      <c r="H1" s="188"/>
      <c r="I1" s="188"/>
      <c r="J1" s="188"/>
      <c r="K1" s="188"/>
      <c r="L1" s="188"/>
      <c r="M1" s="189"/>
    </row>
    <row r="2" spans="1:13" ht="16.899999999999999" customHeight="1">
      <c r="A2" s="175" t="s">
        <v>0</v>
      </c>
      <c r="B2" s="176"/>
      <c r="C2" s="176"/>
      <c r="D2" s="176"/>
      <c r="E2" s="176"/>
      <c r="F2" s="176"/>
      <c r="G2" s="176"/>
      <c r="H2" s="176"/>
      <c r="I2" s="176"/>
      <c r="J2" s="176"/>
      <c r="K2" s="176"/>
      <c r="L2" s="176"/>
      <c r="M2" s="190"/>
    </row>
    <row r="3" spans="1:13" ht="16.899999999999999" customHeight="1">
      <c r="A3" s="175" t="s">
        <v>1</v>
      </c>
      <c r="B3" s="176"/>
      <c r="C3" s="176"/>
      <c r="D3" s="176"/>
      <c r="E3" s="176"/>
      <c r="F3" s="176"/>
      <c r="G3" s="176"/>
      <c r="H3" s="176"/>
      <c r="I3" s="176"/>
      <c r="J3" s="176"/>
      <c r="K3" s="176"/>
      <c r="L3" s="176"/>
      <c r="M3" s="190"/>
    </row>
    <row r="4" spans="1:13" ht="16.899999999999999" customHeight="1">
      <c r="A4" s="175" t="s">
        <v>2</v>
      </c>
      <c r="B4" s="176"/>
      <c r="C4" s="176"/>
      <c r="D4" s="176"/>
      <c r="E4" s="176"/>
      <c r="F4" s="176"/>
      <c r="G4" s="176"/>
      <c r="H4" s="176"/>
      <c r="I4" s="176"/>
      <c r="J4" s="176"/>
      <c r="K4" s="176"/>
      <c r="L4" s="176"/>
      <c r="M4" s="190"/>
    </row>
    <row r="5" spans="1:13" ht="16.899999999999999" customHeight="1">
      <c r="A5" s="175">
        <v>2024</v>
      </c>
      <c r="B5" s="176"/>
      <c r="C5" s="176"/>
      <c r="D5" s="176"/>
      <c r="E5" s="176"/>
      <c r="F5" s="176"/>
      <c r="G5" s="176"/>
      <c r="H5" s="176"/>
      <c r="I5" s="176"/>
      <c r="J5" s="176"/>
      <c r="K5" s="176"/>
      <c r="L5" s="176"/>
      <c r="M5" s="190"/>
    </row>
    <row r="6" spans="1:13" ht="14.25" customHeight="1">
      <c r="A6" s="180"/>
      <c r="B6" s="181"/>
      <c r="C6" s="181"/>
      <c r="D6" s="181"/>
      <c r="E6" s="181"/>
      <c r="F6" s="181"/>
      <c r="G6" s="181"/>
      <c r="H6" s="181"/>
      <c r="I6" s="181"/>
      <c r="J6" s="181"/>
      <c r="K6" s="181"/>
      <c r="L6" s="181"/>
      <c r="M6" s="182"/>
    </row>
    <row r="7" spans="1:13" ht="14.25" customHeight="1">
      <c r="A7" s="163" t="s">
        <v>19</v>
      </c>
      <c r="B7" s="164"/>
      <c r="C7" s="164"/>
      <c r="D7" s="164"/>
      <c r="E7" s="164"/>
      <c r="F7" s="164"/>
      <c r="G7" s="164"/>
      <c r="H7" s="164"/>
      <c r="I7" s="164"/>
      <c r="J7" s="164"/>
      <c r="K7" s="164"/>
      <c r="L7" s="164"/>
      <c r="M7" s="165"/>
    </row>
    <row r="8" spans="1:13" ht="14.25" customHeight="1" thickBot="1">
      <c r="A8" s="196"/>
      <c r="B8" s="161"/>
      <c r="C8" s="161"/>
      <c r="D8" s="161"/>
      <c r="E8" s="161"/>
      <c r="F8" s="161"/>
      <c r="G8" s="161"/>
      <c r="H8" s="161"/>
      <c r="I8" s="161"/>
      <c r="J8" s="161"/>
      <c r="K8" s="161"/>
      <c r="L8" s="161"/>
      <c r="M8" s="162"/>
    </row>
    <row r="9" spans="1:13" ht="47.25" customHeight="1" thickBot="1">
      <c r="A9" s="207" t="s">
        <v>506</v>
      </c>
      <c r="B9" s="208"/>
      <c r="C9" s="208"/>
      <c r="D9" s="208"/>
      <c r="E9" s="208"/>
      <c r="F9" s="208"/>
      <c r="G9" s="208"/>
      <c r="H9" s="208"/>
      <c r="I9" s="208"/>
      <c r="J9" s="208"/>
      <c r="K9" s="208"/>
      <c r="L9" s="208"/>
      <c r="M9" s="209"/>
    </row>
    <row r="10" spans="1:13" ht="14.25" customHeight="1">
      <c r="A10" s="40"/>
      <c r="B10" s="77"/>
      <c r="M10" s="37"/>
    </row>
    <row r="11" spans="1:13" ht="14.25" hidden="1" customHeight="1">
      <c r="A11" s="40"/>
      <c r="B11" s="8" t="s">
        <v>43</v>
      </c>
      <c r="C11" s="9" t="s">
        <v>44</v>
      </c>
      <c r="D11" s="8" t="s">
        <v>45</v>
      </c>
      <c r="E11" s="9" t="s">
        <v>46</v>
      </c>
      <c r="F11" s="9" t="s">
        <v>47</v>
      </c>
      <c r="G11" s="9" t="s">
        <v>48</v>
      </c>
      <c r="H11" s="9" t="s">
        <v>513</v>
      </c>
      <c r="I11" s="9" t="s">
        <v>517</v>
      </c>
      <c r="J11" s="9" t="s">
        <v>68</v>
      </c>
      <c r="K11" s="9" t="s">
        <v>519</v>
      </c>
      <c r="M11" s="37"/>
    </row>
    <row r="12" spans="1:13" ht="14.25" hidden="1" customHeight="1">
      <c r="A12" s="40"/>
      <c r="B12" s="149" t="s">
        <v>231</v>
      </c>
      <c r="C12" s="138" t="s">
        <v>227</v>
      </c>
      <c r="D12" s="139" t="s">
        <v>638</v>
      </c>
      <c r="E12" s="140">
        <v>385</v>
      </c>
      <c r="F12" s="141" t="s">
        <v>19</v>
      </c>
      <c r="G12" s="141" t="s">
        <v>40</v>
      </c>
      <c r="H12" s="141" t="s">
        <v>56</v>
      </c>
      <c r="I12" s="144">
        <v>0.25</v>
      </c>
      <c r="J12" s="144">
        <v>0.33333333333333331</v>
      </c>
      <c r="K12" s="142">
        <v>8.3333333333333329E-2</v>
      </c>
      <c r="M12" s="37"/>
    </row>
    <row r="13" spans="1:13" ht="14.25" hidden="1" customHeight="1">
      <c r="A13" s="40"/>
      <c r="B13" s="149" t="s">
        <v>474</v>
      </c>
      <c r="C13" s="138" t="s">
        <v>228</v>
      </c>
      <c r="D13" s="139" t="s">
        <v>638</v>
      </c>
      <c r="E13" s="140">
        <v>387</v>
      </c>
      <c r="F13" s="141" t="s">
        <v>19</v>
      </c>
      <c r="G13" s="141" t="s">
        <v>40</v>
      </c>
      <c r="H13" s="141" t="s">
        <v>56</v>
      </c>
      <c r="I13" s="144">
        <v>0.25</v>
      </c>
      <c r="J13" s="144">
        <v>0.33333333333333331</v>
      </c>
      <c r="K13" s="142">
        <v>8.3333333333333329E-2</v>
      </c>
      <c r="M13" s="37"/>
    </row>
    <row r="14" spans="1:13" ht="14.25" hidden="1" customHeight="1">
      <c r="A14" s="40"/>
      <c r="B14" s="149" t="s">
        <v>476</v>
      </c>
      <c r="C14" s="138" t="s">
        <v>229</v>
      </c>
      <c r="D14" s="139" t="s">
        <v>638</v>
      </c>
      <c r="E14" s="140">
        <v>389</v>
      </c>
      <c r="F14" s="141" t="s">
        <v>19</v>
      </c>
      <c r="G14" s="141" t="s">
        <v>40</v>
      </c>
      <c r="H14" s="141" t="s">
        <v>56</v>
      </c>
      <c r="I14" s="144">
        <v>0.25</v>
      </c>
      <c r="J14" s="144">
        <v>0.33333333333333331</v>
      </c>
      <c r="K14" s="142">
        <v>8.3333333333333329E-2</v>
      </c>
      <c r="M14" s="37"/>
    </row>
    <row r="15" spans="1:13" ht="14.25" hidden="1" customHeight="1">
      <c r="A15" s="40"/>
      <c r="B15" s="149" t="s">
        <v>233</v>
      </c>
      <c r="C15" s="138" t="s">
        <v>230</v>
      </c>
      <c r="D15" s="139"/>
      <c r="E15" s="140">
        <v>391</v>
      </c>
      <c r="F15" s="141" t="s">
        <v>19</v>
      </c>
      <c r="G15" s="141" t="s">
        <v>40</v>
      </c>
      <c r="H15" s="141" t="s">
        <v>56</v>
      </c>
      <c r="I15" s="144" t="s">
        <v>259</v>
      </c>
      <c r="J15" s="144">
        <v>0.33333333333333331</v>
      </c>
      <c r="K15" s="142" t="e">
        <v>#VALUE!</v>
      </c>
      <c r="M15" s="37"/>
    </row>
    <row r="16" spans="1:13" ht="14.25" hidden="1" customHeight="1">
      <c r="A16" s="40"/>
      <c r="B16" s="149" t="s">
        <v>240</v>
      </c>
      <c r="C16" s="138" t="s">
        <v>232</v>
      </c>
      <c r="D16" s="139" t="s">
        <v>638</v>
      </c>
      <c r="E16" s="140">
        <v>393</v>
      </c>
      <c r="F16" s="141" t="s">
        <v>19</v>
      </c>
      <c r="G16" s="141" t="s">
        <v>40</v>
      </c>
      <c r="H16" s="141" t="s">
        <v>56</v>
      </c>
      <c r="I16" s="142">
        <v>0.5</v>
      </c>
      <c r="J16" s="144">
        <v>0.33333333333333331</v>
      </c>
      <c r="K16" s="142">
        <v>0.16666666666666666</v>
      </c>
      <c r="M16" s="37"/>
    </row>
    <row r="17" spans="1:13" ht="14.25" hidden="1" customHeight="1">
      <c r="A17" s="40"/>
      <c r="B17" s="149" t="s">
        <v>482</v>
      </c>
      <c r="C17" s="138" t="s">
        <v>475</v>
      </c>
      <c r="D17" s="139"/>
      <c r="E17" s="140">
        <v>395</v>
      </c>
      <c r="F17" s="141" t="s">
        <v>19</v>
      </c>
      <c r="G17" s="141" t="s">
        <v>40</v>
      </c>
      <c r="H17" s="141" t="s">
        <v>56</v>
      </c>
      <c r="I17" s="144" t="s">
        <v>259</v>
      </c>
      <c r="J17" s="144">
        <v>0.33333333333333331</v>
      </c>
      <c r="K17" s="142" t="e">
        <v>#VALUE!</v>
      </c>
      <c r="M17" s="37"/>
    </row>
    <row r="18" spans="1:13" ht="14.25" hidden="1" customHeight="1">
      <c r="A18" s="40"/>
      <c r="B18" s="149" t="s">
        <v>242</v>
      </c>
      <c r="C18" s="138" t="s">
        <v>477</v>
      </c>
      <c r="D18" s="139"/>
      <c r="E18" s="140">
        <v>397</v>
      </c>
      <c r="F18" s="141" t="s">
        <v>19</v>
      </c>
      <c r="G18" s="141" t="s">
        <v>40</v>
      </c>
      <c r="H18" s="141" t="s">
        <v>56</v>
      </c>
      <c r="I18" s="144" t="s">
        <v>259</v>
      </c>
      <c r="J18" s="144">
        <v>0.33333333333333331</v>
      </c>
      <c r="K18" s="142" t="e">
        <v>#VALUE!</v>
      </c>
      <c r="M18" s="37"/>
    </row>
    <row r="19" spans="1:13" ht="14.25" hidden="1" customHeight="1">
      <c r="A19" s="40"/>
      <c r="B19" s="149" t="s">
        <v>244</v>
      </c>
      <c r="C19" s="138" t="s">
        <v>234</v>
      </c>
      <c r="D19" s="139" t="s">
        <v>638</v>
      </c>
      <c r="E19" s="140">
        <v>399</v>
      </c>
      <c r="F19" s="141" t="s">
        <v>19</v>
      </c>
      <c r="G19" s="141" t="s">
        <v>40</v>
      </c>
      <c r="H19" s="141" t="s">
        <v>56</v>
      </c>
      <c r="I19" s="142">
        <v>0.1</v>
      </c>
      <c r="J19" s="144">
        <v>0.33333333333333331</v>
      </c>
      <c r="K19" s="142">
        <v>3.3333333333333333E-2</v>
      </c>
      <c r="M19" s="37"/>
    </row>
    <row r="20" spans="1:13" ht="14.25" hidden="1" customHeight="1">
      <c r="A20" s="40"/>
      <c r="B20" s="149" t="s">
        <v>246</v>
      </c>
      <c r="C20" s="138" t="s">
        <v>235</v>
      </c>
      <c r="D20" s="139" t="s">
        <v>638</v>
      </c>
      <c r="E20" s="140">
        <v>401</v>
      </c>
      <c r="F20" s="141" t="s">
        <v>19</v>
      </c>
      <c r="G20" s="141" t="s">
        <v>40</v>
      </c>
      <c r="H20" s="141" t="s">
        <v>56</v>
      </c>
      <c r="I20" s="142">
        <v>0.1</v>
      </c>
      <c r="J20" s="144">
        <v>0.33333333333333331</v>
      </c>
      <c r="K20" s="142">
        <v>3.3333333333333333E-2</v>
      </c>
      <c r="M20" s="37"/>
    </row>
    <row r="21" spans="1:13" ht="14.25" hidden="1" customHeight="1">
      <c r="A21" s="40"/>
      <c r="B21" s="149" t="s">
        <v>484</v>
      </c>
      <c r="C21" s="138" t="s">
        <v>478</v>
      </c>
      <c r="D21" s="139"/>
      <c r="E21" s="140">
        <v>403</v>
      </c>
      <c r="F21" s="141" t="s">
        <v>19</v>
      </c>
      <c r="G21" s="141" t="s">
        <v>40</v>
      </c>
      <c r="H21" s="141" t="s">
        <v>56</v>
      </c>
      <c r="I21" s="144" t="s">
        <v>259</v>
      </c>
      <c r="J21" s="144">
        <v>0.33333333333333331</v>
      </c>
      <c r="K21" s="142" t="e">
        <v>#VALUE!</v>
      </c>
      <c r="M21" s="37"/>
    </row>
    <row r="22" spans="1:13" ht="14.25" hidden="1" customHeight="1">
      <c r="A22" s="40"/>
      <c r="B22" s="149" t="s">
        <v>486</v>
      </c>
      <c r="C22" s="138" t="s">
        <v>479</v>
      </c>
      <c r="D22" s="139" t="s">
        <v>638</v>
      </c>
      <c r="E22" s="140">
        <v>405</v>
      </c>
      <c r="F22" s="141" t="s">
        <v>19</v>
      </c>
      <c r="G22" s="141" t="s">
        <v>40</v>
      </c>
      <c r="H22" s="141" t="s">
        <v>56</v>
      </c>
      <c r="I22" s="142">
        <v>0.1</v>
      </c>
      <c r="J22" s="144">
        <v>0.33333333333333331</v>
      </c>
      <c r="K22" s="142">
        <v>3.3333333333333333E-2</v>
      </c>
      <c r="M22" s="37"/>
    </row>
    <row r="23" spans="1:13" ht="14.25" hidden="1" customHeight="1">
      <c r="A23" s="40"/>
      <c r="B23" s="149" t="s">
        <v>563</v>
      </c>
      <c r="C23" s="138" t="s">
        <v>236</v>
      </c>
      <c r="D23" s="139"/>
      <c r="E23" s="140">
        <v>407</v>
      </c>
      <c r="F23" s="141" t="s">
        <v>19</v>
      </c>
      <c r="G23" s="141" t="s">
        <v>40</v>
      </c>
      <c r="H23" s="141" t="s">
        <v>56</v>
      </c>
      <c r="I23" s="144" t="s">
        <v>259</v>
      </c>
      <c r="J23" s="144">
        <v>0.33333333333333331</v>
      </c>
      <c r="K23" s="142" t="e">
        <v>#VALUE!</v>
      </c>
      <c r="M23" s="37"/>
    </row>
    <row r="24" spans="1:13" ht="14.25" hidden="1" customHeight="1">
      <c r="A24" s="40"/>
      <c r="B24" s="149" t="s">
        <v>564</v>
      </c>
      <c r="C24" s="138" t="s">
        <v>237</v>
      </c>
      <c r="D24" s="139"/>
      <c r="E24" s="140">
        <v>409</v>
      </c>
      <c r="F24" s="141" t="s">
        <v>19</v>
      </c>
      <c r="G24" s="141" t="s">
        <v>40</v>
      </c>
      <c r="H24" s="141" t="s">
        <v>56</v>
      </c>
      <c r="I24" s="144" t="s">
        <v>259</v>
      </c>
      <c r="J24" s="144">
        <v>0.33333333333333331</v>
      </c>
      <c r="K24" s="142" t="e">
        <v>#VALUE!</v>
      </c>
      <c r="M24" s="37"/>
    </row>
    <row r="25" spans="1:13" ht="14.25" hidden="1" customHeight="1">
      <c r="A25" s="40"/>
      <c r="B25" s="149" t="s">
        <v>565</v>
      </c>
      <c r="C25" s="138" t="s">
        <v>238</v>
      </c>
      <c r="D25" s="139" t="s">
        <v>638</v>
      </c>
      <c r="E25" s="140">
        <v>411</v>
      </c>
      <c r="F25" s="141" t="s">
        <v>19</v>
      </c>
      <c r="G25" s="141" t="s">
        <v>40</v>
      </c>
      <c r="H25" s="141" t="s">
        <v>56</v>
      </c>
      <c r="I25" s="142">
        <v>0.1</v>
      </c>
      <c r="J25" s="144">
        <v>0.33333333333333331</v>
      </c>
      <c r="K25" s="142">
        <v>3.3333333333333333E-2</v>
      </c>
      <c r="M25" s="37"/>
    </row>
    <row r="26" spans="1:13" ht="14.25" hidden="1" customHeight="1">
      <c r="A26" s="40"/>
      <c r="B26" s="149" t="s">
        <v>566</v>
      </c>
      <c r="C26" s="138" t="s">
        <v>239</v>
      </c>
      <c r="D26" s="139" t="s">
        <v>638</v>
      </c>
      <c r="E26" s="140">
        <v>413</v>
      </c>
      <c r="F26" s="141" t="s">
        <v>19</v>
      </c>
      <c r="G26" s="141" t="s">
        <v>40</v>
      </c>
      <c r="H26" s="141" t="s">
        <v>56</v>
      </c>
      <c r="I26" s="142">
        <v>0.1</v>
      </c>
      <c r="J26" s="144">
        <v>0.33333333333333331</v>
      </c>
      <c r="K26" s="142">
        <v>3.3333333333333333E-2</v>
      </c>
      <c r="M26" s="37"/>
    </row>
    <row r="27" spans="1:13" ht="14.25" hidden="1" customHeight="1">
      <c r="A27" s="40"/>
      <c r="B27" s="149" t="s">
        <v>567</v>
      </c>
      <c r="C27" s="138" t="s">
        <v>480</v>
      </c>
      <c r="D27" s="139"/>
      <c r="E27" s="140">
        <v>414</v>
      </c>
      <c r="F27" s="141" t="s">
        <v>19</v>
      </c>
      <c r="G27" s="141" t="s">
        <v>40</v>
      </c>
      <c r="H27" s="141" t="s">
        <v>56</v>
      </c>
      <c r="I27" s="144" t="s">
        <v>259</v>
      </c>
      <c r="J27" s="144">
        <v>0.33333333333333331</v>
      </c>
      <c r="K27" s="142" t="e">
        <v>#VALUE!</v>
      </c>
      <c r="M27" s="37"/>
    </row>
    <row r="28" spans="1:13" ht="14.25" hidden="1" customHeight="1">
      <c r="A28" s="40"/>
      <c r="B28" s="149" t="s">
        <v>568</v>
      </c>
      <c r="C28" s="138" t="s">
        <v>481</v>
      </c>
      <c r="D28" s="139"/>
      <c r="E28" s="140">
        <v>416</v>
      </c>
      <c r="F28" s="141" t="s">
        <v>19</v>
      </c>
      <c r="G28" s="141" t="s">
        <v>40</v>
      </c>
      <c r="H28" s="141" t="s">
        <v>56</v>
      </c>
      <c r="I28" s="144" t="s">
        <v>259</v>
      </c>
      <c r="J28" s="144">
        <v>0.33333333333333331</v>
      </c>
      <c r="K28" s="142" t="e">
        <v>#VALUE!</v>
      </c>
      <c r="M28" s="37"/>
    </row>
    <row r="29" spans="1:13" ht="14.25" hidden="1" customHeight="1">
      <c r="A29" s="40"/>
      <c r="B29" s="149" t="s">
        <v>248</v>
      </c>
      <c r="C29" s="138" t="s">
        <v>241</v>
      </c>
      <c r="D29" s="139" t="s">
        <v>638</v>
      </c>
      <c r="E29" s="140">
        <v>417</v>
      </c>
      <c r="F29" s="141" t="s">
        <v>19</v>
      </c>
      <c r="G29" s="141" t="s">
        <v>40</v>
      </c>
      <c r="H29" s="141" t="s">
        <v>56</v>
      </c>
      <c r="I29" s="142">
        <v>0.25</v>
      </c>
      <c r="J29" s="144">
        <v>0.33333333333333331</v>
      </c>
      <c r="K29" s="142">
        <v>8.3333333333333329E-2</v>
      </c>
      <c r="M29" s="37"/>
    </row>
    <row r="30" spans="1:13" ht="14.25" hidden="1" customHeight="1">
      <c r="A30" s="40"/>
      <c r="B30" s="149" t="s">
        <v>250</v>
      </c>
      <c r="C30" s="138" t="s">
        <v>483</v>
      </c>
      <c r="D30" s="139"/>
      <c r="E30" s="140">
        <v>418</v>
      </c>
      <c r="F30" s="141" t="s">
        <v>19</v>
      </c>
      <c r="G30" s="141" t="s">
        <v>40</v>
      </c>
      <c r="H30" s="141" t="s">
        <v>56</v>
      </c>
      <c r="I30" s="144" t="s">
        <v>259</v>
      </c>
      <c r="J30" s="144">
        <v>0.33333333333333331</v>
      </c>
      <c r="K30" s="142" t="e">
        <v>#VALUE!</v>
      </c>
      <c r="M30" s="37"/>
    </row>
    <row r="31" spans="1:13" ht="14.25" hidden="1" customHeight="1">
      <c r="A31" s="40"/>
      <c r="B31" s="149" t="s">
        <v>252</v>
      </c>
      <c r="C31" s="138" t="s">
        <v>243</v>
      </c>
      <c r="D31" s="139" t="s">
        <v>638</v>
      </c>
      <c r="E31" s="140">
        <v>419</v>
      </c>
      <c r="F31" s="141" t="s">
        <v>19</v>
      </c>
      <c r="G31" s="141" t="s">
        <v>40</v>
      </c>
      <c r="H31" s="141" t="s">
        <v>56</v>
      </c>
      <c r="I31" s="142">
        <v>0.25</v>
      </c>
      <c r="J31" s="144">
        <v>0.33333333333333331</v>
      </c>
      <c r="K31" s="142">
        <v>8.3333333333333329E-2</v>
      </c>
      <c r="M31" s="37"/>
    </row>
    <row r="32" spans="1:13" ht="14.25" hidden="1" customHeight="1">
      <c r="A32" s="40"/>
      <c r="B32" s="149" t="s">
        <v>569</v>
      </c>
      <c r="C32" s="138" t="s">
        <v>245</v>
      </c>
      <c r="D32" s="139" t="s">
        <v>638</v>
      </c>
      <c r="E32" s="140">
        <v>420</v>
      </c>
      <c r="F32" s="141" t="s">
        <v>19</v>
      </c>
      <c r="G32" s="141" t="s">
        <v>40</v>
      </c>
      <c r="H32" s="141" t="s">
        <v>56</v>
      </c>
      <c r="I32" s="142">
        <v>0.25</v>
      </c>
      <c r="J32" s="144">
        <v>0.33333333333333331</v>
      </c>
      <c r="K32" s="142">
        <v>8.3333333333333329E-2</v>
      </c>
      <c r="M32" s="37"/>
    </row>
    <row r="33" spans="1:13" ht="14.25" hidden="1" customHeight="1">
      <c r="A33" s="40"/>
      <c r="B33" s="149" t="s">
        <v>570</v>
      </c>
      <c r="C33" s="138" t="s">
        <v>247</v>
      </c>
      <c r="D33" s="139" t="s">
        <v>638</v>
      </c>
      <c r="E33" s="140">
        <v>421</v>
      </c>
      <c r="F33" s="141" t="s">
        <v>19</v>
      </c>
      <c r="G33" s="141" t="s">
        <v>40</v>
      </c>
      <c r="H33" s="141" t="s">
        <v>56</v>
      </c>
      <c r="I33" s="142">
        <v>0.25</v>
      </c>
      <c r="J33" s="144">
        <v>0.33333333333333331</v>
      </c>
      <c r="K33" s="142">
        <v>8.3333333333333329E-2</v>
      </c>
      <c r="M33" s="37"/>
    </row>
    <row r="34" spans="1:13" ht="14.25" hidden="1" customHeight="1">
      <c r="A34" s="40"/>
      <c r="B34" s="149" t="s">
        <v>571</v>
      </c>
      <c r="C34" s="138" t="s">
        <v>485</v>
      </c>
      <c r="D34" s="139"/>
      <c r="E34" s="140">
        <v>422</v>
      </c>
      <c r="F34" s="141" t="s">
        <v>19</v>
      </c>
      <c r="G34" s="141" t="s">
        <v>40</v>
      </c>
      <c r="H34" s="141" t="s">
        <v>56</v>
      </c>
      <c r="I34" s="144" t="s">
        <v>259</v>
      </c>
      <c r="J34" s="144">
        <v>0.33333333333333331</v>
      </c>
      <c r="K34" s="142" t="e">
        <v>#VALUE!</v>
      </c>
      <c r="M34" s="37"/>
    </row>
    <row r="35" spans="1:13" ht="14.25" hidden="1" customHeight="1">
      <c r="A35" s="40"/>
      <c r="B35" s="149" t="s">
        <v>572</v>
      </c>
      <c r="C35" s="138" t="s">
        <v>487</v>
      </c>
      <c r="D35" s="139"/>
      <c r="E35" s="140">
        <v>424</v>
      </c>
      <c r="F35" s="141" t="s">
        <v>19</v>
      </c>
      <c r="G35" s="141" t="s">
        <v>40</v>
      </c>
      <c r="H35" s="141" t="s">
        <v>56</v>
      </c>
      <c r="I35" s="144" t="s">
        <v>259</v>
      </c>
      <c r="J35" s="144">
        <v>0.33333333333333331</v>
      </c>
      <c r="K35" s="142" t="e">
        <v>#VALUE!</v>
      </c>
      <c r="M35" s="37"/>
    </row>
    <row r="36" spans="1:13" ht="14.25" hidden="1" customHeight="1">
      <c r="A36" s="40"/>
      <c r="B36" s="149" t="s">
        <v>488</v>
      </c>
      <c r="C36" s="138" t="s">
        <v>249</v>
      </c>
      <c r="D36" s="139" t="s">
        <v>638</v>
      </c>
      <c r="E36" s="140">
        <v>425</v>
      </c>
      <c r="F36" s="141" t="s">
        <v>19</v>
      </c>
      <c r="G36" s="141" t="s">
        <v>41</v>
      </c>
      <c r="H36" s="141" t="s">
        <v>56</v>
      </c>
      <c r="I36" s="144">
        <v>0.33333333333333331</v>
      </c>
      <c r="J36" s="142">
        <v>0.25</v>
      </c>
      <c r="K36" s="142">
        <v>8.3333333333333329E-2</v>
      </c>
      <c r="M36" s="37"/>
    </row>
    <row r="37" spans="1:13" ht="14.25" hidden="1" customHeight="1">
      <c r="A37" s="40"/>
      <c r="B37" s="149" t="s">
        <v>254</v>
      </c>
      <c r="C37" s="138" t="s">
        <v>251</v>
      </c>
      <c r="D37" s="139"/>
      <c r="E37" s="140">
        <v>427</v>
      </c>
      <c r="F37" s="141" t="s">
        <v>19</v>
      </c>
      <c r="G37" s="141" t="s">
        <v>41</v>
      </c>
      <c r="H37" s="141" t="s">
        <v>56</v>
      </c>
      <c r="I37" s="144" t="s">
        <v>259</v>
      </c>
      <c r="J37" s="142">
        <v>0.25</v>
      </c>
      <c r="K37" s="142" t="e">
        <v>#VALUE!</v>
      </c>
      <c r="M37" s="37"/>
    </row>
    <row r="38" spans="1:13" ht="14.25" hidden="1" customHeight="1">
      <c r="A38" s="40"/>
      <c r="B38" s="149" t="s">
        <v>256</v>
      </c>
      <c r="C38" s="138" t="s">
        <v>253</v>
      </c>
      <c r="D38" s="139"/>
      <c r="E38" s="140">
        <v>428</v>
      </c>
      <c r="F38" s="141" t="s">
        <v>19</v>
      </c>
      <c r="G38" s="141" t="s">
        <v>41</v>
      </c>
      <c r="H38" s="141" t="s">
        <v>56</v>
      </c>
      <c r="I38" s="144" t="s">
        <v>259</v>
      </c>
      <c r="J38" s="142">
        <v>0.25</v>
      </c>
      <c r="K38" s="142" t="e">
        <v>#VALUE!</v>
      </c>
      <c r="M38" s="37"/>
    </row>
    <row r="39" spans="1:13" ht="14.25" hidden="1" customHeight="1">
      <c r="A39" s="40"/>
      <c r="B39" s="149" t="s">
        <v>490</v>
      </c>
      <c r="C39" s="138" t="s">
        <v>489</v>
      </c>
      <c r="D39" s="139" t="s">
        <v>638</v>
      </c>
      <c r="E39" s="140">
        <v>431</v>
      </c>
      <c r="F39" s="141" t="s">
        <v>19</v>
      </c>
      <c r="G39" s="141" t="s">
        <v>41</v>
      </c>
      <c r="H39" s="141" t="s">
        <v>56</v>
      </c>
      <c r="I39" s="144">
        <v>0.1071</v>
      </c>
      <c r="J39" s="142">
        <v>0.25</v>
      </c>
      <c r="K39" s="142">
        <v>2.6775E-2</v>
      </c>
      <c r="M39" s="37"/>
    </row>
    <row r="40" spans="1:13" ht="14.25" hidden="1" customHeight="1">
      <c r="A40" s="40"/>
      <c r="B40" s="149" t="s">
        <v>270</v>
      </c>
      <c r="C40" s="138" t="s">
        <v>255</v>
      </c>
      <c r="D40" s="139"/>
      <c r="E40" s="140">
        <v>433</v>
      </c>
      <c r="F40" s="141" t="s">
        <v>19</v>
      </c>
      <c r="G40" s="141" t="s">
        <v>41</v>
      </c>
      <c r="H40" s="141" t="s">
        <v>56</v>
      </c>
      <c r="I40" s="144" t="s">
        <v>259</v>
      </c>
      <c r="J40" s="142">
        <v>0.25</v>
      </c>
      <c r="K40" s="142" t="e">
        <v>#VALUE!</v>
      </c>
      <c r="M40" s="37"/>
    </row>
    <row r="41" spans="1:13" ht="14.25" hidden="1" customHeight="1">
      <c r="A41" s="40"/>
      <c r="B41" s="149" t="s">
        <v>573</v>
      </c>
      <c r="C41" s="138" t="s">
        <v>257</v>
      </c>
      <c r="D41" s="139"/>
      <c r="E41" s="140">
        <v>435</v>
      </c>
      <c r="F41" s="141" t="s">
        <v>19</v>
      </c>
      <c r="G41" s="141" t="s">
        <v>41</v>
      </c>
      <c r="H41" s="141" t="s">
        <v>56</v>
      </c>
      <c r="I41" s="144" t="s">
        <v>259</v>
      </c>
      <c r="J41" s="142">
        <v>0.25</v>
      </c>
      <c r="K41" s="142" t="e">
        <v>#VALUE!</v>
      </c>
      <c r="M41" s="37"/>
    </row>
    <row r="42" spans="1:13" ht="14.25" hidden="1" customHeight="1">
      <c r="A42" s="40"/>
      <c r="B42" s="149" t="s">
        <v>574</v>
      </c>
      <c r="C42" s="138" t="s">
        <v>258</v>
      </c>
      <c r="D42" s="139" t="s">
        <v>638</v>
      </c>
      <c r="E42" s="140">
        <v>437</v>
      </c>
      <c r="F42" s="141" t="s">
        <v>19</v>
      </c>
      <c r="G42" s="141" t="s">
        <v>41</v>
      </c>
      <c r="H42" s="141" t="s">
        <v>56</v>
      </c>
      <c r="I42" s="144">
        <v>0.1071</v>
      </c>
      <c r="J42" s="142">
        <v>0.25</v>
      </c>
      <c r="K42" s="142">
        <v>2.6775E-2</v>
      </c>
      <c r="M42" s="37"/>
    </row>
    <row r="43" spans="1:13" ht="14.25" hidden="1" customHeight="1">
      <c r="A43" s="40"/>
      <c r="B43" s="149" t="s">
        <v>575</v>
      </c>
      <c r="C43" s="138" t="s">
        <v>260</v>
      </c>
      <c r="D43" s="139" t="s">
        <v>638</v>
      </c>
      <c r="E43" s="140">
        <v>439</v>
      </c>
      <c r="F43" s="141" t="s">
        <v>19</v>
      </c>
      <c r="G43" s="141" t="s">
        <v>41</v>
      </c>
      <c r="H43" s="141" t="s">
        <v>56</v>
      </c>
      <c r="I43" s="144">
        <v>0.1071</v>
      </c>
      <c r="J43" s="142">
        <v>0.25</v>
      </c>
      <c r="K43" s="142">
        <v>2.6775E-2</v>
      </c>
      <c r="M43" s="37"/>
    </row>
    <row r="44" spans="1:13" ht="14.25" hidden="1" customHeight="1">
      <c r="A44" s="40"/>
      <c r="B44" s="149" t="s">
        <v>576</v>
      </c>
      <c r="C44" s="138" t="s">
        <v>261</v>
      </c>
      <c r="D44" s="139" t="s">
        <v>638</v>
      </c>
      <c r="E44" s="140">
        <v>441</v>
      </c>
      <c r="F44" s="141" t="s">
        <v>19</v>
      </c>
      <c r="G44" s="141" t="s">
        <v>41</v>
      </c>
      <c r="H44" s="141" t="s">
        <v>56</v>
      </c>
      <c r="I44" s="144">
        <v>0.1071</v>
      </c>
      <c r="J44" s="142">
        <v>0.25</v>
      </c>
      <c r="K44" s="142">
        <v>2.6775E-2</v>
      </c>
      <c r="M44" s="37"/>
    </row>
    <row r="45" spans="1:13" ht="14.25" hidden="1" customHeight="1">
      <c r="A45" s="40"/>
      <c r="B45" s="149" t="s">
        <v>577</v>
      </c>
      <c r="C45" s="138" t="s">
        <v>262</v>
      </c>
      <c r="D45" s="139"/>
      <c r="E45" s="140">
        <v>443</v>
      </c>
      <c r="F45" s="141" t="s">
        <v>19</v>
      </c>
      <c r="G45" s="141" t="s">
        <v>41</v>
      </c>
      <c r="H45" s="141" t="s">
        <v>56</v>
      </c>
      <c r="I45" s="144" t="s">
        <v>259</v>
      </c>
      <c r="J45" s="142">
        <v>0.25</v>
      </c>
      <c r="K45" s="142" t="e">
        <v>#VALUE!</v>
      </c>
      <c r="M45" s="37"/>
    </row>
    <row r="46" spans="1:13" ht="14.25" hidden="1" customHeight="1">
      <c r="A46" s="40"/>
      <c r="B46" s="149" t="s">
        <v>578</v>
      </c>
      <c r="C46" s="138" t="s">
        <v>263</v>
      </c>
      <c r="D46" s="139"/>
      <c r="E46" s="140">
        <v>445</v>
      </c>
      <c r="F46" s="141" t="s">
        <v>19</v>
      </c>
      <c r="G46" s="141" t="s">
        <v>41</v>
      </c>
      <c r="H46" s="141" t="s">
        <v>56</v>
      </c>
      <c r="I46" s="144" t="s">
        <v>259</v>
      </c>
      <c r="J46" s="142">
        <v>0.25</v>
      </c>
      <c r="K46" s="142" t="e">
        <v>#VALUE!</v>
      </c>
      <c r="M46" s="37"/>
    </row>
    <row r="47" spans="1:13" ht="14.25" hidden="1" customHeight="1">
      <c r="A47" s="40"/>
      <c r="B47" s="149" t="s">
        <v>579</v>
      </c>
      <c r="C47" s="138" t="s">
        <v>264</v>
      </c>
      <c r="D47" s="139"/>
      <c r="E47" s="140">
        <v>447</v>
      </c>
      <c r="F47" s="141" t="s">
        <v>19</v>
      </c>
      <c r="G47" s="141" t="s">
        <v>41</v>
      </c>
      <c r="H47" s="141" t="s">
        <v>56</v>
      </c>
      <c r="I47" s="144" t="s">
        <v>259</v>
      </c>
      <c r="J47" s="142">
        <v>0.25</v>
      </c>
      <c r="K47" s="142" t="e">
        <v>#VALUE!</v>
      </c>
      <c r="M47" s="37"/>
    </row>
    <row r="48" spans="1:13" ht="14.25" hidden="1" customHeight="1">
      <c r="A48" s="40"/>
      <c r="B48" s="149" t="s">
        <v>580</v>
      </c>
      <c r="C48" s="138" t="s">
        <v>265</v>
      </c>
      <c r="D48" s="139"/>
      <c r="E48" s="140">
        <v>449</v>
      </c>
      <c r="F48" s="141" t="s">
        <v>19</v>
      </c>
      <c r="G48" s="141" t="s">
        <v>41</v>
      </c>
      <c r="H48" s="141" t="s">
        <v>56</v>
      </c>
      <c r="I48" s="144" t="s">
        <v>259</v>
      </c>
      <c r="J48" s="142">
        <v>0.25</v>
      </c>
      <c r="K48" s="142" t="e">
        <v>#VALUE!</v>
      </c>
      <c r="M48" s="37"/>
    </row>
    <row r="49" spans="1:13" ht="14.25" hidden="1" customHeight="1">
      <c r="A49" s="40"/>
      <c r="B49" s="149" t="s">
        <v>581</v>
      </c>
      <c r="C49" s="138" t="s">
        <v>266</v>
      </c>
      <c r="D49" s="139" t="s">
        <v>638</v>
      </c>
      <c r="E49" s="140">
        <v>451</v>
      </c>
      <c r="F49" s="141" t="s">
        <v>19</v>
      </c>
      <c r="G49" s="141" t="s">
        <v>41</v>
      </c>
      <c r="H49" s="141" t="s">
        <v>56</v>
      </c>
      <c r="I49" s="144">
        <v>0.1071</v>
      </c>
      <c r="J49" s="142">
        <v>0.25</v>
      </c>
      <c r="K49" s="142">
        <v>2.6775E-2</v>
      </c>
      <c r="M49" s="37"/>
    </row>
    <row r="50" spans="1:13" ht="14.25" hidden="1" customHeight="1">
      <c r="A50" s="40"/>
      <c r="B50" s="149" t="s">
        <v>582</v>
      </c>
      <c r="C50" s="138" t="s">
        <v>267</v>
      </c>
      <c r="D50" s="139"/>
      <c r="E50" s="140">
        <v>453</v>
      </c>
      <c r="F50" s="141" t="s">
        <v>19</v>
      </c>
      <c r="G50" s="141" t="s">
        <v>41</v>
      </c>
      <c r="H50" s="141" t="s">
        <v>56</v>
      </c>
      <c r="I50" s="144" t="s">
        <v>259</v>
      </c>
      <c r="J50" s="142">
        <v>0.25</v>
      </c>
      <c r="K50" s="142" t="e">
        <v>#VALUE!</v>
      </c>
      <c r="M50" s="37"/>
    </row>
    <row r="51" spans="1:13" ht="14.25" hidden="1" customHeight="1">
      <c r="A51" s="40"/>
      <c r="B51" s="149" t="s">
        <v>583</v>
      </c>
      <c r="C51" s="138" t="s">
        <v>268</v>
      </c>
      <c r="D51" s="139" t="s">
        <v>638</v>
      </c>
      <c r="E51" s="140">
        <v>455</v>
      </c>
      <c r="F51" s="141" t="s">
        <v>19</v>
      </c>
      <c r="G51" s="141" t="s">
        <v>41</v>
      </c>
      <c r="H51" s="141" t="s">
        <v>56</v>
      </c>
      <c r="I51" s="144">
        <v>0.1071</v>
      </c>
      <c r="J51" s="142">
        <v>0.25</v>
      </c>
      <c r="K51" s="142">
        <v>2.6775E-2</v>
      </c>
      <c r="M51" s="37"/>
    </row>
    <row r="52" spans="1:13" ht="14.25" hidden="1" customHeight="1">
      <c r="A52" s="40"/>
      <c r="B52" s="149" t="s">
        <v>584</v>
      </c>
      <c r="C52" s="138" t="s">
        <v>269</v>
      </c>
      <c r="D52" s="139" t="s">
        <v>638</v>
      </c>
      <c r="E52" s="140">
        <v>457</v>
      </c>
      <c r="F52" s="141" t="s">
        <v>19</v>
      </c>
      <c r="G52" s="141" t="s">
        <v>41</v>
      </c>
      <c r="H52" s="141" t="s">
        <v>56</v>
      </c>
      <c r="I52" s="144">
        <v>0.1071</v>
      </c>
      <c r="J52" s="142">
        <v>0.25</v>
      </c>
      <c r="K52" s="142">
        <v>2.6775E-2</v>
      </c>
      <c r="M52" s="37"/>
    </row>
    <row r="53" spans="1:13" ht="14.25" hidden="1" customHeight="1">
      <c r="A53" s="40"/>
      <c r="B53" s="149" t="s">
        <v>585</v>
      </c>
      <c r="C53" s="138" t="s">
        <v>491</v>
      </c>
      <c r="D53" s="139"/>
      <c r="E53" s="140">
        <v>459</v>
      </c>
      <c r="F53" s="141" t="s">
        <v>19</v>
      </c>
      <c r="G53" s="141" t="s">
        <v>41</v>
      </c>
      <c r="H53" s="141" t="s">
        <v>56</v>
      </c>
      <c r="I53" s="144" t="s">
        <v>259</v>
      </c>
      <c r="J53" s="142">
        <v>0.25</v>
      </c>
      <c r="K53" s="142" t="e">
        <v>#VALUE!</v>
      </c>
      <c r="M53" s="37"/>
    </row>
    <row r="54" spans="1:13" ht="14.25" hidden="1" customHeight="1">
      <c r="A54" s="40"/>
      <c r="B54" s="149" t="s">
        <v>586</v>
      </c>
      <c r="C54" s="138" t="s">
        <v>271</v>
      </c>
      <c r="D54" s="139" t="s">
        <v>638</v>
      </c>
      <c r="E54" s="140">
        <v>460</v>
      </c>
      <c r="F54" s="141" t="s">
        <v>19</v>
      </c>
      <c r="G54" s="141" t="s">
        <v>41</v>
      </c>
      <c r="H54" s="141" t="s">
        <v>56</v>
      </c>
      <c r="I54" s="142">
        <v>0</v>
      </c>
      <c r="J54" s="142">
        <v>0.25</v>
      </c>
      <c r="K54" s="142">
        <v>0</v>
      </c>
      <c r="M54" s="37"/>
    </row>
    <row r="55" spans="1:13" ht="14.25" hidden="1" customHeight="1">
      <c r="A55" s="40"/>
      <c r="B55" s="149" t="s">
        <v>587</v>
      </c>
      <c r="C55" s="138" t="s">
        <v>272</v>
      </c>
      <c r="D55" s="139"/>
      <c r="E55" s="140">
        <v>461</v>
      </c>
      <c r="F55" s="141" t="s">
        <v>19</v>
      </c>
      <c r="G55" s="141" t="s">
        <v>41</v>
      </c>
      <c r="H55" s="141" t="s">
        <v>56</v>
      </c>
      <c r="I55" s="144" t="s">
        <v>259</v>
      </c>
      <c r="J55" s="142">
        <v>0.25</v>
      </c>
      <c r="K55" s="142" t="e">
        <v>#VALUE!</v>
      </c>
      <c r="M55" s="37"/>
    </row>
    <row r="56" spans="1:13" ht="14.25" hidden="1" customHeight="1">
      <c r="A56" s="40"/>
      <c r="B56" s="149" t="s">
        <v>588</v>
      </c>
      <c r="C56" s="138" t="s">
        <v>492</v>
      </c>
      <c r="D56" s="139"/>
      <c r="E56" s="140">
        <v>462</v>
      </c>
      <c r="F56" s="141" t="s">
        <v>19</v>
      </c>
      <c r="G56" s="141" t="s">
        <v>41</v>
      </c>
      <c r="H56" s="141" t="s">
        <v>56</v>
      </c>
      <c r="I56" s="144" t="s">
        <v>259</v>
      </c>
      <c r="J56" s="142">
        <v>0.25</v>
      </c>
      <c r="K56" s="142" t="e">
        <v>#VALUE!</v>
      </c>
      <c r="M56" s="37"/>
    </row>
    <row r="57" spans="1:13" ht="14.25" hidden="1" customHeight="1">
      <c r="A57" s="40"/>
      <c r="B57" s="149" t="s">
        <v>589</v>
      </c>
      <c r="C57" s="138" t="s">
        <v>493</v>
      </c>
      <c r="D57" s="139"/>
      <c r="E57" s="140">
        <v>463</v>
      </c>
      <c r="F57" s="141" t="s">
        <v>19</v>
      </c>
      <c r="G57" s="141" t="s">
        <v>41</v>
      </c>
      <c r="H57" s="141" t="s">
        <v>56</v>
      </c>
      <c r="I57" s="144" t="s">
        <v>259</v>
      </c>
      <c r="J57" s="142">
        <v>0.25</v>
      </c>
      <c r="K57" s="142" t="e">
        <v>#VALUE!</v>
      </c>
      <c r="M57" s="37"/>
    </row>
    <row r="58" spans="1:13" ht="14.25" hidden="1" customHeight="1">
      <c r="A58" s="40"/>
      <c r="B58" s="149" t="s">
        <v>590</v>
      </c>
      <c r="C58" s="138" t="s">
        <v>494</v>
      </c>
      <c r="D58" s="139"/>
      <c r="E58" s="140">
        <v>464</v>
      </c>
      <c r="F58" s="141" t="s">
        <v>19</v>
      </c>
      <c r="G58" s="141" t="s">
        <v>41</v>
      </c>
      <c r="H58" s="141" t="s">
        <v>56</v>
      </c>
      <c r="I58" s="144" t="s">
        <v>259</v>
      </c>
      <c r="J58" s="142">
        <v>0.25</v>
      </c>
      <c r="K58" s="142" t="e">
        <v>#VALUE!</v>
      </c>
      <c r="M58" s="37"/>
    </row>
    <row r="59" spans="1:13" ht="14.25" hidden="1" customHeight="1">
      <c r="A59" s="40"/>
      <c r="B59" s="149" t="s">
        <v>591</v>
      </c>
      <c r="C59" s="138" t="s">
        <v>495</v>
      </c>
      <c r="D59" s="139"/>
      <c r="E59" s="140">
        <v>465</v>
      </c>
      <c r="F59" s="141" t="s">
        <v>19</v>
      </c>
      <c r="G59" s="141" t="s">
        <v>41</v>
      </c>
      <c r="H59" s="141" t="s">
        <v>56</v>
      </c>
      <c r="I59" s="144" t="s">
        <v>259</v>
      </c>
      <c r="J59" s="142">
        <v>0.25</v>
      </c>
      <c r="K59" s="142" t="e">
        <v>#VALUE!</v>
      </c>
      <c r="M59" s="37"/>
    </row>
    <row r="60" spans="1:13" ht="14.25" hidden="1" customHeight="1">
      <c r="A60" s="40"/>
      <c r="B60" s="149" t="s">
        <v>592</v>
      </c>
      <c r="C60" s="138" t="s">
        <v>496</v>
      </c>
      <c r="D60" s="139"/>
      <c r="E60" s="140">
        <v>466</v>
      </c>
      <c r="F60" s="141" t="s">
        <v>19</v>
      </c>
      <c r="G60" s="141" t="s">
        <v>41</v>
      </c>
      <c r="H60" s="141" t="s">
        <v>56</v>
      </c>
      <c r="I60" s="144" t="s">
        <v>259</v>
      </c>
      <c r="J60" s="142">
        <v>0.25</v>
      </c>
      <c r="K60" s="142" t="e">
        <v>#VALUE!</v>
      </c>
      <c r="M60" s="37"/>
    </row>
    <row r="61" spans="1:13" ht="14.25" hidden="1" customHeight="1">
      <c r="A61" s="40"/>
      <c r="B61" s="136" t="str">
        <f>B54</f>
        <v>41.2</v>
      </c>
      <c r="C61" s="135" t="s">
        <v>636</v>
      </c>
      <c r="D61" s="133"/>
      <c r="E61" s="134"/>
      <c r="F61" s="120" t="s">
        <v>19</v>
      </c>
      <c r="G61" s="120" t="s">
        <v>41</v>
      </c>
      <c r="H61" s="120" t="s">
        <v>56</v>
      </c>
      <c r="I61" s="121">
        <f>I54</f>
        <v>0</v>
      </c>
      <c r="J61" s="121">
        <v>0.25</v>
      </c>
      <c r="K61" s="121" t="e">
        <v>#VALUE!</v>
      </c>
      <c r="M61" s="37"/>
    </row>
    <row r="62" spans="1:13" ht="14.25" customHeight="1">
      <c r="A62" s="40"/>
      <c r="B62" s="130"/>
      <c r="C62" s="130"/>
      <c r="D62" s="70"/>
      <c r="E62" s="13"/>
      <c r="F62" s="131"/>
      <c r="G62" s="131"/>
      <c r="H62" s="131"/>
      <c r="I62" s="132"/>
      <c r="J62" s="132"/>
      <c r="K62" s="132"/>
      <c r="M62" s="37"/>
    </row>
    <row r="63" spans="1:13" ht="14.25" customHeight="1">
      <c r="A63" s="40"/>
      <c r="B63" s="130"/>
      <c r="C63" s="130"/>
      <c r="D63" s="70"/>
      <c r="E63" s="13"/>
      <c r="F63" s="131"/>
      <c r="G63" s="131"/>
      <c r="H63" s="131"/>
      <c r="I63" s="132"/>
      <c r="J63" s="132"/>
      <c r="K63" s="132"/>
      <c r="M63" s="37"/>
    </row>
    <row r="64" spans="1:13" ht="14.25" customHeight="1">
      <c r="A64" s="40"/>
      <c r="B64" s="6" t="s">
        <v>497</v>
      </c>
      <c r="C64" s="11"/>
      <c r="D64" s="70"/>
      <c r="E64" s="13"/>
      <c r="F64" s="12"/>
      <c r="G64" s="12"/>
      <c r="H64" s="12"/>
      <c r="I64" s="14"/>
      <c r="J64" s="14"/>
      <c r="K64" s="14"/>
      <c r="M64" s="37"/>
    </row>
    <row r="65" spans="1:13" ht="14.25" customHeight="1" thickBot="1">
      <c r="A65" s="40"/>
      <c r="B65" s="77"/>
      <c r="M65" s="37"/>
    </row>
    <row r="66" spans="1:13" ht="47.25" customHeight="1" thickBot="1">
      <c r="A66" s="40"/>
      <c r="B66" s="77"/>
      <c r="C66" s="15" t="s">
        <v>536</v>
      </c>
      <c r="D66" s="16" t="s">
        <v>511</v>
      </c>
      <c r="E66" s="16" t="s">
        <v>68</v>
      </c>
      <c r="F66" s="18" t="s">
        <v>537</v>
      </c>
      <c r="M66" s="37"/>
    </row>
    <row r="67" spans="1:13" ht="26.25" customHeight="1">
      <c r="A67" s="40"/>
      <c r="B67" s="34"/>
      <c r="C67" s="28" t="s">
        <v>273</v>
      </c>
      <c r="D67" s="29">
        <f>SUM(I12:I15)</f>
        <v>0.75</v>
      </c>
      <c r="E67" s="29">
        <f t="shared" ref="E67:E69" si="0">1/3</f>
        <v>0.33333333333333331</v>
      </c>
      <c r="F67" s="30">
        <f t="shared" ref="F67:F69" si="1">E67*D67</f>
        <v>0.25</v>
      </c>
      <c r="M67" s="37"/>
    </row>
    <row r="68" spans="1:13" ht="26.25" customHeight="1">
      <c r="A68" s="40"/>
      <c r="B68" s="34"/>
      <c r="C68" s="28" t="s">
        <v>274</v>
      </c>
      <c r="D68" s="29">
        <f>SUM(I16:I28)</f>
        <v>0.99999999999999989</v>
      </c>
      <c r="E68" s="29">
        <f t="shared" si="0"/>
        <v>0.33333333333333331</v>
      </c>
      <c r="F68" s="30">
        <f t="shared" si="1"/>
        <v>0.33333333333333326</v>
      </c>
      <c r="M68" s="37"/>
    </row>
    <row r="69" spans="1:13" ht="26.25" customHeight="1" thickBot="1">
      <c r="A69" s="40"/>
      <c r="B69" s="34"/>
      <c r="C69" s="28" t="s">
        <v>538</v>
      </c>
      <c r="D69" s="29">
        <f>SUM(I29:I35)</f>
        <v>1</v>
      </c>
      <c r="E69" s="29">
        <f t="shared" si="0"/>
        <v>0.33333333333333331</v>
      </c>
      <c r="F69" s="30">
        <f t="shared" si="1"/>
        <v>0.33333333333333331</v>
      </c>
      <c r="M69" s="37"/>
    </row>
    <row r="70" spans="1:13" ht="26.25" customHeight="1" thickBot="1">
      <c r="A70" s="40"/>
      <c r="B70" s="77"/>
      <c r="C70" s="210" t="s">
        <v>73</v>
      </c>
      <c r="D70" s="238"/>
      <c r="E70" s="239"/>
      <c r="F70" s="25">
        <f>SUM(F67:F69)</f>
        <v>0.91666666666666652</v>
      </c>
      <c r="M70" s="37"/>
    </row>
    <row r="71" spans="1:13" ht="17.25" customHeight="1">
      <c r="A71" s="40"/>
      <c r="B71" s="77"/>
      <c r="C71" s="34"/>
      <c r="D71" s="34"/>
      <c r="E71" s="34"/>
      <c r="F71" s="34"/>
      <c r="M71" s="37"/>
    </row>
    <row r="72" spans="1:13" ht="19.5" customHeight="1">
      <c r="A72" s="40"/>
      <c r="B72" s="77"/>
      <c r="C72" s="34"/>
      <c r="D72" s="34"/>
      <c r="E72" s="34"/>
      <c r="F72" s="34"/>
      <c r="M72" s="37"/>
    </row>
    <row r="73" spans="1:13" ht="6" customHeight="1">
      <c r="A73" s="40"/>
      <c r="B73" s="77"/>
      <c r="C73" s="34"/>
      <c r="D73" s="34"/>
      <c r="E73" s="34"/>
      <c r="F73" s="34"/>
      <c r="M73" s="37"/>
    </row>
    <row r="74" spans="1:13" ht="14.25" customHeight="1" thickBot="1">
      <c r="A74" s="40"/>
      <c r="B74" s="77"/>
      <c r="M74" s="37"/>
    </row>
    <row r="75" spans="1:13" ht="43.5" customHeight="1" thickBot="1">
      <c r="A75" s="40"/>
      <c r="B75" s="77"/>
      <c r="C75" s="27" t="s">
        <v>275</v>
      </c>
      <c r="D75" s="72" t="s">
        <v>511</v>
      </c>
      <c r="E75" s="72" t="s">
        <v>68</v>
      </c>
      <c r="F75" s="73" t="s">
        <v>518</v>
      </c>
      <c r="M75" s="37"/>
    </row>
    <row r="76" spans="1:13" ht="30">
      <c r="A76" s="40"/>
      <c r="B76" s="34"/>
      <c r="C76" s="28" t="s">
        <v>276</v>
      </c>
      <c r="D76" s="29">
        <f>SUM(I36:I38)</f>
        <v>0.33333333333333331</v>
      </c>
      <c r="E76" s="29">
        <f t="shared" ref="E76:E79" si="2">1/4</f>
        <v>0.25</v>
      </c>
      <c r="F76" s="30">
        <f>E76*D76</f>
        <v>8.3333333333333329E-2</v>
      </c>
      <c r="M76" s="37"/>
    </row>
    <row r="77" spans="1:13" ht="30">
      <c r="A77" s="40"/>
      <c r="B77" s="34"/>
      <c r="C77" s="28" t="s">
        <v>277</v>
      </c>
      <c r="D77" s="29">
        <f>SUM(I39:I52)</f>
        <v>0.74969999999999992</v>
      </c>
      <c r="E77" s="29">
        <f>1/4</f>
        <v>0.25</v>
      </c>
      <c r="F77" s="30">
        <f>E77*D77</f>
        <v>0.18742499999999998</v>
      </c>
      <c r="M77" s="37"/>
    </row>
    <row r="78" spans="1:13" ht="30">
      <c r="A78" s="40"/>
      <c r="B78" s="34"/>
      <c r="C78" s="28" t="s">
        <v>278</v>
      </c>
      <c r="D78" s="29">
        <f>SUM(I53:I54)</f>
        <v>0</v>
      </c>
      <c r="E78" s="29">
        <f t="shared" si="2"/>
        <v>0.25</v>
      </c>
      <c r="F78" s="30">
        <f t="shared" ref="F78:F79" si="3">E78*D78</f>
        <v>0</v>
      </c>
      <c r="M78" s="37"/>
    </row>
    <row r="79" spans="1:13" ht="48.75" customHeight="1" thickBot="1">
      <c r="A79" s="40"/>
      <c r="B79" s="34"/>
      <c r="C79" s="74" t="s">
        <v>539</v>
      </c>
      <c r="D79" s="75">
        <f>SUM(I55:I61)</f>
        <v>0</v>
      </c>
      <c r="E79" s="29">
        <f t="shared" si="2"/>
        <v>0.25</v>
      </c>
      <c r="F79" s="30">
        <f t="shared" si="3"/>
        <v>0</v>
      </c>
      <c r="M79" s="37"/>
    </row>
    <row r="80" spans="1:13" ht="27.75" customHeight="1" thickBot="1">
      <c r="A80" s="40"/>
      <c r="B80" s="77"/>
      <c r="C80" s="204" t="s">
        <v>73</v>
      </c>
      <c r="D80" s="211"/>
      <c r="E80" s="212"/>
      <c r="F80" s="31">
        <f>SUM(F76:F79)</f>
        <v>0.27075833333333332</v>
      </c>
      <c r="M80" s="37"/>
    </row>
    <row r="81" spans="1:13" ht="14.25" customHeight="1">
      <c r="A81" s="40"/>
      <c r="B81" s="77"/>
      <c r="M81" s="37"/>
    </row>
    <row r="82" spans="1:13" ht="15.75" thickBot="1">
      <c r="A82" s="40"/>
      <c r="B82" s="77"/>
      <c r="M82" s="37"/>
    </row>
    <row r="83" spans="1:13" ht="27.75" customHeight="1" thickBot="1">
      <c r="A83" s="40"/>
      <c r="B83" s="77"/>
      <c r="C83" s="201" t="s">
        <v>78</v>
      </c>
      <c r="D83" s="211"/>
      <c r="E83" s="212"/>
      <c r="F83" s="76">
        <f>(F70*50%)+(F80*50%)</f>
        <v>0.59371249999999987</v>
      </c>
      <c r="M83" s="37"/>
    </row>
    <row r="84" spans="1:13" ht="14.25" customHeight="1">
      <c r="A84" s="40"/>
      <c r="B84" s="77"/>
      <c r="M84" s="37"/>
    </row>
    <row r="85" spans="1:13" ht="14.25" customHeight="1">
      <c r="A85" s="40"/>
      <c r="B85" s="77"/>
      <c r="M85" s="37"/>
    </row>
    <row r="86" spans="1:13" ht="14.25" customHeight="1">
      <c r="A86" s="40"/>
      <c r="B86" s="77"/>
      <c r="M86" s="37"/>
    </row>
    <row r="87" spans="1:13" ht="14.25" customHeight="1">
      <c r="A87" s="40"/>
      <c r="B87" s="77"/>
      <c r="M87" s="37"/>
    </row>
    <row r="88" spans="1:13" ht="14.25" customHeight="1">
      <c r="A88" s="40"/>
      <c r="B88" s="77"/>
      <c r="M88" s="37"/>
    </row>
    <row r="89" spans="1:13" ht="14.25" customHeight="1">
      <c r="A89" s="40"/>
      <c r="B89" s="77"/>
      <c r="M89" s="37"/>
    </row>
    <row r="90" spans="1:13" ht="14.25" customHeight="1">
      <c r="A90" s="40"/>
      <c r="B90" s="77"/>
      <c r="M90" s="37"/>
    </row>
    <row r="91" spans="1:13" ht="14.45" customHeight="1">
      <c r="A91" s="40"/>
      <c r="B91" s="77"/>
      <c r="C91" s="96" t="s">
        <v>523</v>
      </c>
      <c r="D91" s="97"/>
      <c r="E91" s="97"/>
      <c r="F91" s="97"/>
      <c r="G91" s="97"/>
      <c r="H91" s="97"/>
      <c r="I91" s="97"/>
      <c r="J91" s="98"/>
      <c r="M91" s="37"/>
    </row>
    <row r="92" spans="1:13" ht="14.25" customHeight="1">
      <c r="A92" s="40"/>
      <c r="B92" s="77"/>
      <c r="C92" s="89" t="s">
        <v>507</v>
      </c>
      <c r="D92" s="82"/>
      <c r="E92" s="82"/>
      <c r="F92" s="82"/>
      <c r="G92" s="82"/>
      <c r="H92" s="82"/>
      <c r="I92" s="82"/>
      <c r="J92" s="88"/>
      <c r="M92" s="37"/>
    </row>
    <row r="93" spans="1:13" ht="14.25" customHeight="1">
      <c r="A93" s="40"/>
      <c r="B93" s="77"/>
      <c r="C93" s="89" t="s">
        <v>524</v>
      </c>
      <c r="D93" s="82"/>
      <c r="E93" s="82"/>
      <c r="F93" s="82"/>
      <c r="G93" s="82"/>
      <c r="H93" s="82"/>
      <c r="I93" s="82"/>
      <c r="J93" s="88"/>
      <c r="M93" s="37"/>
    </row>
    <row r="94" spans="1:13" ht="14.25" customHeight="1">
      <c r="A94" s="40"/>
      <c r="B94" s="77"/>
      <c r="C94" s="100" t="s">
        <v>510</v>
      </c>
      <c r="D94" s="91"/>
      <c r="E94" s="91"/>
      <c r="F94" s="91"/>
      <c r="G94" s="91"/>
      <c r="H94" s="91"/>
      <c r="I94" s="91"/>
      <c r="J94" s="101"/>
      <c r="M94" s="37"/>
    </row>
    <row r="95" spans="1:13" ht="14.25" customHeight="1">
      <c r="A95" s="40"/>
      <c r="B95" s="77"/>
      <c r="M95" s="37"/>
    </row>
    <row r="96" spans="1:13" ht="14.25" customHeight="1">
      <c r="A96" s="40"/>
      <c r="B96" s="77"/>
      <c r="M96" s="37"/>
    </row>
    <row r="97" spans="1:13" ht="14.25" customHeight="1">
      <c r="A97" s="40"/>
      <c r="B97" s="77"/>
      <c r="M97" s="37"/>
    </row>
    <row r="98" spans="1:13" ht="14.25" customHeight="1">
      <c r="A98" s="40"/>
      <c r="B98" s="77"/>
      <c r="M98" s="37"/>
    </row>
    <row r="99" spans="1:13" ht="14.25" customHeight="1" thickBot="1">
      <c r="A99" s="42"/>
      <c r="B99" s="78"/>
      <c r="C99" s="43"/>
      <c r="D99" s="43"/>
      <c r="E99" s="43"/>
      <c r="F99" s="43"/>
      <c r="G99" s="43"/>
      <c r="H99" s="43"/>
      <c r="I99" s="43"/>
      <c r="J99" s="43"/>
      <c r="K99" s="43"/>
      <c r="L99" s="43"/>
      <c r="M99" s="44"/>
    </row>
    <row r="100" spans="1:13" ht="14.25" customHeight="1">
      <c r="B100" s="77"/>
    </row>
    <row r="101" spans="1:13" ht="14.25" customHeight="1">
      <c r="B101" s="77"/>
    </row>
    <row r="102" spans="1:13" ht="14.25" customHeight="1">
      <c r="B102" s="77"/>
    </row>
    <row r="103" spans="1:13" ht="14.25" customHeight="1">
      <c r="B103" s="77"/>
    </row>
    <row r="104" spans="1:13" ht="14.25" customHeight="1">
      <c r="B104" s="77"/>
    </row>
    <row r="105" spans="1:13" ht="14.25" customHeight="1">
      <c r="B105" s="77"/>
    </row>
    <row r="106" spans="1:13" ht="14.25" customHeight="1">
      <c r="B106" s="77"/>
    </row>
    <row r="107" spans="1:13" ht="14.25" customHeight="1">
      <c r="B107" s="77"/>
    </row>
    <row r="108" spans="1:13" ht="14.25" customHeight="1">
      <c r="B108" s="77"/>
    </row>
    <row r="109" spans="1:13" ht="14.25" customHeight="1">
      <c r="B109" s="77"/>
    </row>
    <row r="110" spans="1:13" ht="14.25" customHeight="1">
      <c r="B110" s="77"/>
    </row>
    <row r="111" spans="1:13" ht="14.25" customHeight="1">
      <c r="B111" s="77"/>
    </row>
    <row r="112" spans="1:13" ht="14.25" customHeight="1">
      <c r="B112" s="77"/>
    </row>
    <row r="113" spans="2:2" ht="14.25" customHeight="1">
      <c r="B113" s="77"/>
    </row>
    <row r="114" spans="2:2" ht="14.25" customHeight="1">
      <c r="B114" s="77"/>
    </row>
    <row r="115" spans="2:2" ht="14.25" customHeight="1">
      <c r="B115" s="77"/>
    </row>
    <row r="116" spans="2:2" ht="14.25" customHeight="1">
      <c r="B116" s="77"/>
    </row>
    <row r="117" spans="2:2" ht="14.25" customHeight="1">
      <c r="B117" s="77"/>
    </row>
    <row r="118" spans="2:2" ht="14.25" customHeight="1">
      <c r="B118" s="77"/>
    </row>
    <row r="119" spans="2:2" ht="14.25" customHeight="1">
      <c r="B119" s="77"/>
    </row>
    <row r="120" spans="2:2" ht="14.25" customHeight="1">
      <c r="B120" s="77"/>
    </row>
    <row r="121" spans="2:2" ht="14.25" customHeight="1">
      <c r="B121" s="77"/>
    </row>
    <row r="122" spans="2:2" ht="14.25" customHeight="1">
      <c r="B122" s="77"/>
    </row>
    <row r="123" spans="2:2" ht="14.25" customHeight="1">
      <c r="B123" s="77"/>
    </row>
    <row r="124" spans="2:2" ht="14.25" customHeight="1">
      <c r="B124" s="77"/>
    </row>
    <row r="125" spans="2:2" ht="14.25" customHeight="1">
      <c r="B125" s="77"/>
    </row>
    <row r="126" spans="2:2" ht="14.25" customHeight="1">
      <c r="B126" s="77"/>
    </row>
    <row r="127" spans="2:2" ht="14.25" customHeight="1">
      <c r="B127" s="77"/>
    </row>
    <row r="128" spans="2:2" ht="14.25" customHeight="1">
      <c r="B128" s="77"/>
    </row>
    <row r="129" spans="2:2" ht="14.25" customHeight="1">
      <c r="B129" s="77"/>
    </row>
    <row r="130" spans="2:2" ht="14.25" customHeight="1">
      <c r="B130" s="77"/>
    </row>
    <row r="131" spans="2:2" ht="14.25" customHeight="1">
      <c r="B131" s="77"/>
    </row>
    <row r="132" spans="2:2" ht="14.25" customHeight="1">
      <c r="B132" s="77"/>
    </row>
    <row r="133" spans="2:2" ht="14.25" customHeight="1">
      <c r="B133" s="77"/>
    </row>
    <row r="134" spans="2:2" ht="14.25" customHeight="1">
      <c r="B134" s="77"/>
    </row>
    <row r="135" spans="2:2" ht="14.25" customHeight="1">
      <c r="B135" s="77"/>
    </row>
    <row r="136" spans="2:2" ht="14.25" customHeight="1">
      <c r="B136" s="77"/>
    </row>
    <row r="137" spans="2:2" ht="14.25" customHeight="1">
      <c r="B137" s="77"/>
    </row>
    <row r="138" spans="2:2" ht="14.25" customHeight="1">
      <c r="B138" s="77"/>
    </row>
    <row r="139" spans="2:2" ht="14.25" customHeight="1">
      <c r="B139" s="77"/>
    </row>
    <row r="140" spans="2:2" ht="14.25" customHeight="1">
      <c r="B140" s="77"/>
    </row>
    <row r="141" spans="2:2" ht="14.25" customHeight="1">
      <c r="B141" s="77"/>
    </row>
    <row r="142" spans="2:2" ht="14.25" customHeight="1">
      <c r="B142" s="77"/>
    </row>
    <row r="143" spans="2:2" ht="14.25" customHeight="1">
      <c r="B143" s="77"/>
    </row>
    <row r="144" spans="2:2" ht="14.25" customHeight="1">
      <c r="B144" s="77"/>
    </row>
    <row r="145" spans="2:2" ht="14.25" customHeight="1">
      <c r="B145" s="77"/>
    </row>
    <row r="146" spans="2:2" ht="14.25" customHeight="1">
      <c r="B146" s="77"/>
    </row>
    <row r="147" spans="2:2" ht="14.25" customHeight="1">
      <c r="B147" s="77"/>
    </row>
    <row r="148" spans="2:2" ht="14.25" customHeight="1">
      <c r="B148" s="77"/>
    </row>
    <row r="149" spans="2:2" ht="14.25" customHeight="1">
      <c r="B149" s="77"/>
    </row>
    <row r="150" spans="2:2" ht="14.25" customHeight="1">
      <c r="B150" s="77"/>
    </row>
    <row r="151" spans="2:2" ht="14.25" customHeight="1">
      <c r="B151" s="77"/>
    </row>
    <row r="152" spans="2:2" ht="14.25" customHeight="1">
      <c r="B152" s="77"/>
    </row>
    <row r="153" spans="2:2" ht="14.25" customHeight="1">
      <c r="B153" s="77"/>
    </row>
    <row r="154" spans="2:2" ht="14.25" customHeight="1">
      <c r="B154" s="77"/>
    </row>
    <row r="155" spans="2:2" ht="14.25" customHeight="1">
      <c r="B155" s="77"/>
    </row>
    <row r="156" spans="2:2" ht="14.25" customHeight="1">
      <c r="B156" s="77"/>
    </row>
    <row r="157" spans="2:2" ht="14.25" customHeight="1">
      <c r="B157" s="77"/>
    </row>
    <row r="158" spans="2:2" ht="14.25" customHeight="1">
      <c r="B158" s="77"/>
    </row>
    <row r="159" spans="2:2" ht="14.25" customHeight="1">
      <c r="B159" s="77"/>
    </row>
    <row r="160" spans="2:2" ht="14.25" customHeight="1">
      <c r="B160" s="77"/>
    </row>
    <row r="161" spans="2:2" ht="14.25" customHeight="1">
      <c r="B161" s="77"/>
    </row>
    <row r="162" spans="2:2" ht="14.25" customHeight="1">
      <c r="B162" s="77"/>
    </row>
    <row r="163" spans="2:2" ht="14.25" customHeight="1">
      <c r="B163" s="77"/>
    </row>
    <row r="164" spans="2:2" ht="14.25" customHeight="1">
      <c r="B164" s="77"/>
    </row>
    <row r="165" spans="2:2" ht="14.25" customHeight="1">
      <c r="B165" s="77"/>
    </row>
    <row r="166" spans="2:2" ht="14.25" customHeight="1">
      <c r="B166" s="77"/>
    </row>
    <row r="167" spans="2:2" ht="14.25" customHeight="1">
      <c r="B167" s="77"/>
    </row>
    <row r="168" spans="2:2" ht="14.25" customHeight="1">
      <c r="B168" s="77"/>
    </row>
    <row r="169" spans="2:2" ht="14.25" customHeight="1">
      <c r="B169" s="77"/>
    </row>
    <row r="170" spans="2:2" ht="14.25" customHeight="1">
      <c r="B170" s="77"/>
    </row>
    <row r="171" spans="2:2" ht="14.25" customHeight="1">
      <c r="B171" s="77"/>
    </row>
    <row r="172" spans="2:2" ht="14.25" customHeight="1">
      <c r="B172" s="77"/>
    </row>
    <row r="173" spans="2:2" ht="14.25" customHeight="1">
      <c r="B173" s="77"/>
    </row>
    <row r="174" spans="2:2" ht="14.25" customHeight="1">
      <c r="B174" s="77"/>
    </row>
    <row r="175" spans="2:2" ht="14.25" customHeight="1">
      <c r="B175" s="77"/>
    </row>
    <row r="176" spans="2:2" ht="14.25" customHeight="1">
      <c r="B176" s="77"/>
    </row>
    <row r="177" spans="2:2" ht="14.25" customHeight="1">
      <c r="B177" s="77"/>
    </row>
    <row r="178" spans="2:2" ht="14.25" customHeight="1">
      <c r="B178" s="77"/>
    </row>
    <row r="179" spans="2:2" ht="14.25" customHeight="1">
      <c r="B179" s="77"/>
    </row>
    <row r="180" spans="2:2" ht="14.25" customHeight="1">
      <c r="B180" s="77"/>
    </row>
    <row r="181" spans="2:2" ht="14.25" customHeight="1">
      <c r="B181" s="77"/>
    </row>
    <row r="182" spans="2:2" ht="14.25" customHeight="1">
      <c r="B182" s="77"/>
    </row>
    <row r="183" spans="2:2" ht="14.25" customHeight="1">
      <c r="B183" s="77"/>
    </row>
    <row r="184" spans="2:2" ht="14.25" customHeight="1">
      <c r="B184" s="77"/>
    </row>
    <row r="185" spans="2:2" ht="14.25" customHeight="1">
      <c r="B185" s="77"/>
    </row>
    <row r="186" spans="2:2" ht="14.25" customHeight="1">
      <c r="B186" s="77"/>
    </row>
    <row r="187" spans="2:2" ht="14.25" customHeight="1">
      <c r="B187" s="77"/>
    </row>
    <row r="188" spans="2:2" ht="14.25" customHeight="1">
      <c r="B188" s="77"/>
    </row>
    <row r="189" spans="2:2" ht="14.25" customHeight="1">
      <c r="B189" s="77"/>
    </row>
    <row r="190" spans="2:2" ht="14.25" customHeight="1">
      <c r="B190" s="77"/>
    </row>
    <row r="191" spans="2:2" ht="14.25" customHeight="1">
      <c r="B191" s="77"/>
    </row>
    <row r="192" spans="2:2" ht="14.25" customHeight="1">
      <c r="B192" s="77"/>
    </row>
    <row r="193" spans="2:2" ht="14.25" customHeight="1">
      <c r="B193" s="77"/>
    </row>
    <row r="194" spans="2:2" ht="14.25" customHeight="1">
      <c r="B194" s="77"/>
    </row>
    <row r="195" spans="2:2" ht="14.25" customHeight="1">
      <c r="B195" s="77"/>
    </row>
    <row r="196" spans="2:2" ht="14.25" customHeight="1">
      <c r="B196" s="77"/>
    </row>
    <row r="197" spans="2:2" ht="14.25" customHeight="1">
      <c r="B197" s="77"/>
    </row>
    <row r="198" spans="2:2" ht="14.25" customHeight="1">
      <c r="B198" s="77"/>
    </row>
    <row r="199" spans="2:2" ht="14.25" customHeight="1">
      <c r="B199" s="77"/>
    </row>
    <row r="200" spans="2:2" ht="14.25" customHeight="1">
      <c r="B200" s="77"/>
    </row>
    <row r="201" spans="2:2" ht="14.25" customHeight="1">
      <c r="B201" s="77"/>
    </row>
    <row r="202" spans="2:2" ht="14.25" customHeight="1">
      <c r="B202" s="77"/>
    </row>
    <row r="203" spans="2:2" ht="14.25" customHeight="1">
      <c r="B203" s="77"/>
    </row>
    <row r="204" spans="2:2" ht="14.25" customHeight="1">
      <c r="B204" s="77"/>
    </row>
    <row r="205" spans="2:2" ht="14.25" customHeight="1">
      <c r="B205" s="77"/>
    </row>
    <row r="206" spans="2:2" ht="14.25" customHeight="1">
      <c r="B206" s="77"/>
    </row>
    <row r="207" spans="2:2" ht="14.25" customHeight="1">
      <c r="B207" s="77"/>
    </row>
    <row r="208" spans="2:2" ht="14.25" customHeight="1">
      <c r="B208" s="77"/>
    </row>
    <row r="209" spans="2:2" ht="14.25" customHeight="1">
      <c r="B209" s="77"/>
    </row>
    <row r="210" spans="2:2" ht="14.25" customHeight="1">
      <c r="B210" s="77"/>
    </row>
    <row r="211" spans="2:2" ht="14.25" customHeight="1">
      <c r="B211" s="77"/>
    </row>
    <row r="212" spans="2:2" ht="14.25" customHeight="1">
      <c r="B212" s="77"/>
    </row>
    <row r="213" spans="2:2" ht="14.25" customHeight="1">
      <c r="B213" s="77"/>
    </row>
    <row r="214" spans="2:2" ht="14.25" customHeight="1">
      <c r="B214" s="77"/>
    </row>
    <row r="215" spans="2:2" ht="14.25" customHeight="1">
      <c r="B215" s="77"/>
    </row>
    <row r="216" spans="2:2" ht="14.25" customHeight="1">
      <c r="B216" s="77"/>
    </row>
    <row r="217" spans="2:2" ht="14.25" customHeight="1">
      <c r="B217" s="77"/>
    </row>
    <row r="218" spans="2:2" ht="14.25" customHeight="1">
      <c r="B218" s="77"/>
    </row>
    <row r="219" spans="2:2" ht="14.25" customHeight="1">
      <c r="B219" s="77"/>
    </row>
    <row r="220" spans="2:2" ht="14.25" customHeight="1">
      <c r="B220" s="77"/>
    </row>
    <row r="221" spans="2:2" ht="14.25" customHeight="1">
      <c r="B221" s="77"/>
    </row>
    <row r="222" spans="2:2" ht="14.25" customHeight="1">
      <c r="B222" s="77"/>
    </row>
    <row r="223" spans="2:2" ht="14.25" customHeight="1">
      <c r="B223" s="77"/>
    </row>
    <row r="224" spans="2:2" ht="14.25" customHeight="1">
      <c r="B224" s="77"/>
    </row>
    <row r="225" spans="2:2" ht="14.25" customHeight="1">
      <c r="B225" s="77"/>
    </row>
    <row r="226" spans="2:2" ht="14.25" customHeight="1">
      <c r="B226" s="77"/>
    </row>
    <row r="227" spans="2:2" ht="14.25" customHeight="1">
      <c r="B227" s="77"/>
    </row>
    <row r="228" spans="2:2" ht="14.25" customHeight="1">
      <c r="B228" s="77"/>
    </row>
    <row r="229" spans="2:2" ht="14.25" customHeight="1">
      <c r="B229" s="77"/>
    </row>
    <row r="230" spans="2:2" ht="14.25" customHeight="1">
      <c r="B230" s="77"/>
    </row>
    <row r="231" spans="2:2" ht="14.25" customHeight="1">
      <c r="B231" s="77"/>
    </row>
    <row r="232" spans="2:2" ht="14.25" customHeight="1">
      <c r="B232" s="77"/>
    </row>
    <row r="233" spans="2:2" ht="14.25" customHeight="1">
      <c r="B233" s="77"/>
    </row>
    <row r="234" spans="2:2" ht="14.25" customHeight="1">
      <c r="B234" s="77"/>
    </row>
    <row r="235" spans="2:2" ht="14.25" customHeight="1">
      <c r="B235" s="77"/>
    </row>
    <row r="236" spans="2:2" ht="14.25" customHeight="1">
      <c r="B236" s="77"/>
    </row>
    <row r="237" spans="2:2" ht="14.25" customHeight="1">
      <c r="B237" s="77"/>
    </row>
    <row r="238" spans="2:2" ht="14.25" customHeight="1">
      <c r="B238" s="77"/>
    </row>
    <row r="239" spans="2:2" ht="14.25" customHeight="1">
      <c r="B239" s="77"/>
    </row>
    <row r="240" spans="2:2" ht="14.25" customHeight="1">
      <c r="B240" s="77"/>
    </row>
    <row r="241" spans="2:2" ht="14.25" customHeight="1">
      <c r="B241" s="77"/>
    </row>
    <row r="242" spans="2:2" ht="14.25" customHeight="1">
      <c r="B242" s="77"/>
    </row>
    <row r="243" spans="2:2" ht="14.25" customHeight="1">
      <c r="B243" s="77"/>
    </row>
    <row r="244" spans="2:2" ht="14.25" customHeight="1">
      <c r="B244" s="77"/>
    </row>
    <row r="245" spans="2:2" ht="14.25" customHeight="1">
      <c r="B245" s="77"/>
    </row>
    <row r="246" spans="2:2" ht="14.25" customHeight="1">
      <c r="B246" s="77"/>
    </row>
    <row r="247" spans="2:2" ht="14.25" customHeight="1">
      <c r="B247" s="77"/>
    </row>
    <row r="248" spans="2:2" ht="14.25" customHeight="1">
      <c r="B248" s="77"/>
    </row>
    <row r="249" spans="2:2" ht="14.25" customHeight="1">
      <c r="B249" s="77"/>
    </row>
    <row r="250" spans="2:2" ht="14.25" customHeight="1">
      <c r="B250" s="77"/>
    </row>
    <row r="251" spans="2:2" ht="14.25" customHeight="1">
      <c r="B251" s="77"/>
    </row>
    <row r="252" spans="2:2" ht="14.25" customHeight="1">
      <c r="B252" s="77"/>
    </row>
    <row r="253" spans="2:2" ht="14.25" customHeight="1">
      <c r="B253" s="77"/>
    </row>
    <row r="254" spans="2:2" ht="14.25" customHeight="1">
      <c r="B254" s="77"/>
    </row>
    <row r="255" spans="2:2" ht="14.25" customHeight="1">
      <c r="B255" s="77"/>
    </row>
    <row r="256" spans="2:2" ht="14.25" customHeight="1">
      <c r="B256" s="77"/>
    </row>
    <row r="257" spans="2:2" ht="14.25" customHeight="1">
      <c r="B257" s="77"/>
    </row>
    <row r="258" spans="2:2" ht="14.25" customHeight="1">
      <c r="B258" s="77"/>
    </row>
    <row r="259" spans="2:2" ht="14.25" customHeight="1">
      <c r="B259" s="77"/>
    </row>
    <row r="260" spans="2:2" ht="14.25" customHeight="1">
      <c r="B260" s="77"/>
    </row>
    <row r="261" spans="2:2" ht="14.25" customHeight="1">
      <c r="B261" s="77"/>
    </row>
    <row r="262" spans="2:2" ht="14.25" customHeight="1">
      <c r="B262" s="77"/>
    </row>
    <row r="263" spans="2:2" ht="14.25" customHeight="1">
      <c r="B263" s="77"/>
    </row>
    <row r="264" spans="2:2" ht="14.25" customHeight="1">
      <c r="B264" s="77"/>
    </row>
    <row r="265" spans="2:2" ht="14.25" customHeight="1">
      <c r="B265" s="77"/>
    </row>
    <row r="266" spans="2:2" ht="14.25" customHeight="1">
      <c r="B266" s="77"/>
    </row>
    <row r="267" spans="2:2" ht="14.25" customHeight="1">
      <c r="B267" s="77"/>
    </row>
    <row r="268" spans="2:2" ht="14.25" customHeight="1">
      <c r="B268" s="77"/>
    </row>
    <row r="269" spans="2:2" ht="14.25" customHeight="1">
      <c r="B269" s="77"/>
    </row>
    <row r="270" spans="2:2" ht="14.25" customHeight="1">
      <c r="B270" s="77"/>
    </row>
    <row r="271" spans="2:2" ht="14.25" customHeight="1">
      <c r="B271" s="77"/>
    </row>
    <row r="272" spans="2:2" ht="14.25" customHeight="1">
      <c r="B272" s="77"/>
    </row>
    <row r="273" spans="2:2" ht="14.25" customHeight="1">
      <c r="B273" s="77"/>
    </row>
    <row r="274" spans="2:2" ht="14.25" customHeight="1">
      <c r="B274" s="77"/>
    </row>
    <row r="275" spans="2:2" ht="14.25" customHeight="1">
      <c r="B275" s="77"/>
    </row>
    <row r="276" spans="2:2" ht="14.25" customHeight="1">
      <c r="B276" s="77"/>
    </row>
    <row r="277" spans="2:2" ht="14.25" customHeight="1">
      <c r="B277" s="77"/>
    </row>
    <row r="278" spans="2:2" ht="14.25" customHeight="1">
      <c r="B278" s="77"/>
    </row>
    <row r="279" spans="2:2" ht="14.25" customHeight="1">
      <c r="B279" s="77"/>
    </row>
    <row r="280" spans="2:2" ht="14.25" customHeight="1">
      <c r="B280" s="77"/>
    </row>
    <row r="281" spans="2:2" ht="14.25" customHeight="1">
      <c r="B281" s="77"/>
    </row>
    <row r="282" spans="2:2" ht="14.25" customHeight="1">
      <c r="B282" s="77"/>
    </row>
    <row r="283" spans="2:2" ht="14.25" customHeight="1">
      <c r="B283" s="77"/>
    </row>
    <row r="284" spans="2:2" ht="14.25" customHeight="1">
      <c r="B284" s="77"/>
    </row>
    <row r="285" spans="2:2" ht="14.25" customHeight="1">
      <c r="B285" s="77"/>
    </row>
    <row r="286" spans="2:2" ht="14.25" customHeight="1">
      <c r="B286" s="77"/>
    </row>
    <row r="287" spans="2:2" ht="14.25" customHeight="1">
      <c r="B287" s="77"/>
    </row>
    <row r="288" spans="2:2" ht="14.25" customHeight="1">
      <c r="B288" s="77"/>
    </row>
    <row r="289" spans="2:2" ht="14.25" customHeight="1">
      <c r="B289" s="77"/>
    </row>
    <row r="290" spans="2:2" ht="14.25" customHeight="1">
      <c r="B290" s="77"/>
    </row>
    <row r="291" spans="2:2" ht="14.25" customHeight="1">
      <c r="B291" s="77"/>
    </row>
    <row r="292" spans="2:2" ht="14.25" customHeight="1">
      <c r="B292" s="77"/>
    </row>
    <row r="293" spans="2:2" ht="14.25" customHeight="1">
      <c r="B293" s="77"/>
    </row>
    <row r="294" spans="2:2" ht="14.25" customHeight="1">
      <c r="B294" s="77"/>
    </row>
    <row r="295" spans="2:2" ht="14.25" customHeight="1">
      <c r="B295" s="77"/>
    </row>
    <row r="296" spans="2:2" ht="14.25" customHeight="1">
      <c r="B296" s="77"/>
    </row>
    <row r="297" spans="2:2" ht="14.25" customHeight="1">
      <c r="B297" s="77"/>
    </row>
    <row r="298" spans="2:2" ht="14.25" customHeight="1">
      <c r="B298" s="77"/>
    </row>
    <row r="299" spans="2:2" ht="14.25" customHeight="1">
      <c r="B299" s="77"/>
    </row>
    <row r="300" spans="2:2" ht="14.25" customHeight="1">
      <c r="B300" s="77"/>
    </row>
    <row r="301" spans="2:2" ht="14.25" customHeight="1">
      <c r="B301" s="77"/>
    </row>
    <row r="302" spans="2:2" ht="14.25" customHeight="1">
      <c r="B302" s="77"/>
    </row>
    <row r="303" spans="2:2" ht="14.25" customHeight="1">
      <c r="B303" s="77"/>
    </row>
    <row r="304" spans="2:2" ht="14.25" customHeight="1">
      <c r="B304" s="77"/>
    </row>
    <row r="305" spans="2:2" ht="14.25" customHeight="1">
      <c r="B305" s="77"/>
    </row>
    <row r="306" spans="2:2" ht="14.25" customHeight="1">
      <c r="B306" s="77"/>
    </row>
    <row r="307" spans="2:2" ht="14.25" customHeight="1">
      <c r="B307" s="77"/>
    </row>
    <row r="308" spans="2:2" ht="14.25" customHeight="1">
      <c r="B308" s="77"/>
    </row>
    <row r="309" spans="2:2" ht="14.25" customHeight="1">
      <c r="B309" s="77"/>
    </row>
    <row r="310" spans="2:2" ht="14.25" customHeight="1">
      <c r="B310" s="77"/>
    </row>
    <row r="311" spans="2:2" ht="14.25" customHeight="1">
      <c r="B311" s="77"/>
    </row>
    <row r="312" spans="2:2" ht="14.25" customHeight="1">
      <c r="B312" s="77"/>
    </row>
    <row r="313" spans="2:2" ht="14.25" customHeight="1">
      <c r="B313" s="77"/>
    </row>
    <row r="314" spans="2:2" ht="14.25" customHeight="1">
      <c r="B314" s="77"/>
    </row>
    <row r="315" spans="2:2" ht="14.25" customHeight="1">
      <c r="B315" s="77"/>
    </row>
    <row r="316" spans="2:2" ht="14.25" customHeight="1">
      <c r="B316" s="77"/>
    </row>
    <row r="317" spans="2:2" ht="14.25" customHeight="1">
      <c r="B317" s="77"/>
    </row>
    <row r="318" spans="2:2" ht="14.25" customHeight="1">
      <c r="B318" s="77"/>
    </row>
    <row r="319" spans="2:2" ht="14.25" customHeight="1">
      <c r="B319" s="77"/>
    </row>
    <row r="320" spans="2:2" ht="14.25" customHeight="1">
      <c r="B320" s="77"/>
    </row>
    <row r="321" spans="2:2" ht="14.25" customHeight="1">
      <c r="B321" s="77"/>
    </row>
    <row r="322" spans="2:2" ht="14.25" customHeight="1">
      <c r="B322" s="77"/>
    </row>
    <row r="323" spans="2:2" ht="14.25" customHeight="1">
      <c r="B323" s="77"/>
    </row>
    <row r="324" spans="2:2" ht="14.25" customHeight="1">
      <c r="B324" s="77"/>
    </row>
    <row r="325" spans="2:2" ht="14.25" customHeight="1">
      <c r="B325" s="77"/>
    </row>
    <row r="326" spans="2:2" ht="14.25" customHeight="1">
      <c r="B326" s="77"/>
    </row>
    <row r="327" spans="2:2" ht="14.25" customHeight="1">
      <c r="B327" s="77"/>
    </row>
    <row r="328" spans="2:2" ht="14.25" customHeight="1">
      <c r="B328" s="77"/>
    </row>
    <row r="329" spans="2:2" ht="14.25" customHeight="1">
      <c r="B329" s="77"/>
    </row>
    <row r="330" spans="2:2" ht="14.25" customHeight="1">
      <c r="B330" s="77"/>
    </row>
    <row r="331" spans="2:2" ht="14.25" customHeight="1">
      <c r="B331" s="77"/>
    </row>
    <row r="332" spans="2:2" ht="14.25" customHeight="1">
      <c r="B332" s="77"/>
    </row>
    <row r="333" spans="2:2" ht="14.25" customHeight="1">
      <c r="B333" s="77"/>
    </row>
    <row r="334" spans="2:2" ht="14.25" customHeight="1">
      <c r="B334" s="77"/>
    </row>
    <row r="335" spans="2:2" ht="14.25" customHeight="1">
      <c r="B335" s="77"/>
    </row>
    <row r="336" spans="2:2" ht="14.25" customHeight="1">
      <c r="B336" s="77"/>
    </row>
    <row r="337" spans="2:2" ht="14.25" customHeight="1">
      <c r="B337" s="77"/>
    </row>
    <row r="338" spans="2:2" ht="14.25" customHeight="1">
      <c r="B338" s="77"/>
    </row>
    <row r="339" spans="2:2" ht="14.25" customHeight="1">
      <c r="B339" s="77"/>
    </row>
    <row r="340" spans="2:2" ht="14.25" customHeight="1">
      <c r="B340" s="77"/>
    </row>
    <row r="341" spans="2:2" ht="14.25" customHeight="1">
      <c r="B341" s="77"/>
    </row>
    <row r="342" spans="2:2" ht="14.25" customHeight="1">
      <c r="B342" s="77"/>
    </row>
    <row r="343" spans="2:2" ht="14.25" customHeight="1">
      <c r="B343" s="77"/>
    </row>
    <row r="344" spans="2:2" ht="14.25" customHeight="1">
      <c r="B344" s="77"/>
    </row>
    <row r="345" spans="2:2" ht="14.25" customHeight="1">
      <c r="B345" s="77"/>
    </row>
    <row r="346" spans="2:2" ht="14.25" customHeight="1">
      <c r="B346" s="77"/>
    </row>
    <row r="347" spans="2:2" ht="14.25" customHeight="1">
      <c r="B347" s="77"/>
    </row>
    <row r="348" spans="2:2" ht="14.25" customHeight="1">
      <c r="B348" s="77"/>
    </row>
    <row r="349" spans="2:2" ht="14.25" customHeight="1">
      <c r="B349" s="77"/>
    </row>
    <row r="350" spans="2:2" ht="14.25" customHeight="1">
      <c r="B350" s="77"/>
    </row>
    <row r="351" spans="2:2" ht="14.25" customHeight="1">
      <c r="B351" s="77"/>
    </row>
    <row r="352" spans="2:2" ht="14.25" customHeight="1">
      <c r="B352" s="77"/>
    </row>
    <row r="353" spans="2:2" ht="14.25" customHeight="1">
      <c r="B353" s="77"/>
    </row>
    <row r="354" spans="2:2" ht="14.25" customHeight="1">
      <c r="B354" s="77"/>
    </row>
    <row r="355" spans="2:2" ht="14.25" customHeight="1">
      <c r="B355" s="77"/>
    </row>
    <row r="356" spans="2:2" ht="14.25" customHeight="1">
      <c r="B356" s="77"/>
    </row>
    <row r="357" spans="2:2" ht="14.25" customHeight="1">
      <c r="B357" s="77"/>
    </row>
    <row r="358" spans="2:2" ht="14.25" customHeight="1">
      <c r="B358" s="77"/>
    </row>
    <row r="359" spans="2:2" ht="14.25" customHeight="1">
      <c r="B359" s="77"/>
    </row>
    <row r="360" spans="2:2" ht="14.25" customHeight="1">
      <c r="B360" s="77"/>
    </row>
    <row r="361" spans="2:2" ht="14.25" customHeight="1">
      <c r="B361" s="77"/>
    </row>
    <row r="362" spans="2:2" ht="14.25" customHeight="1">
      <c r="B362" s="77"/>
    </row>
    <row r="363" spans="2:2" ht="14.25" customHeight="1">
      <c r="B363" s="77"/>
    </row>
    <row r="364" spans="2:2" ht="14.25" customHeight="1">
      <c r="B364" s="77"/>
    </row>
    <row r="365" spans="2:2" ht="14.25" customHeight="1">
      <c r="B365" s="77"/>
    </row>
    <row r="366" spans="2:2" ht="14.25" customHeight="1">
      <c r="B366" s="77"/>
    </row>
    <row r="367" spans="2:2" ht="14.25" customHeight="1">
      <c r="B367" s="77"/>
    </row>
    <row r="368" spans="2:2" ht="14.25" customHeight="1">
      <c r="B368" s="77"/>
    </row>
    <row r="369" spans="2:2" ht="14.25" customHeight="1">
      <c r="B369" s="77"/>
    </row>
    <row r="370" spans="2:2" ht="14.25" customHeight="1">
      <c r="B370" s="77"/>
    </row>
    <row r="371" spans="2:2" ht="14.25" customHeight="1">
      <c r="B371" s="77"/>
    </row>
    <row r="372" spans="2:2" ht="14.25" customHeight="1">
      <c r="B372" s="77"/>
    </row>
    <row r="373" spans="2:2" ht="14.25" customHeight="1">
      <c r="B373" s="77"/>
    </row>
    <row r="374" spans="2:2" ht="14.25" customHeight="1">
      <c r="B374" s="77"/>
    </row>
    <row r="375" spans="2:2" ht="14.25" customHeight="1">
      <c r="B375" s="77"/>
    </row>
    <row r="376" spans="2:2" ht="14.25" customHeight="1">
      <c r="B376" s="77"/>
    </row>
    <row r="377" spans="2:2" ht="14.25" customHeight="1">
      <c r="B377" s="77"/>
    </row>
    <row r="378" spans="2:2" ht="14.25" customHeight="1">
      <c r="B378" s="77"/>
    </row>
    <row r="379" spans="2:2" ht="14.25" customHeight="1">
      <c r="B379" s="77"/>
    </row>
    <row r="380" spans="2:2" ht="14.25" customHeight="1">
      <c r="B380" s="77"/>
    </row>
    <row r="381" spans="2:2" ht="14.25" customHeight="1">
      <c r="B381" s="77"/>
    </row>
    <row r="382" spans="2:2" ht="14.25" customHeight="1">
      <c r="B382" s="77"/>
    </row>
    <row r="383" spans="2:2" ht="14.25" customHeight="1">
      <c r="B383" s="77"/>
    </row>
    <row r="384" spans="2:2" ht="14.25" customHeight="1">
      <c r="B384" s="77"/>
    </row>
    <row r="385" spans="2:2" ht="14.25" customHeight="1">
      <c r="B385" s="77"/>
    </row>
    <row r="386" spans="2:2" ht="14.25" customHeight="1">
      <c r="B386" s="77"/>
    </row>
    <row r="387" spans="2:2" ht="14.25" customHeight="1">
      <c r="B387" s="77"/>
    </row>
    <row r="388" spans="2:2" ht="14.25" customHeight="1">
      <c r="B388" s="77"/>
    </row>
    <row r="389" spans="2:2" ht="14.25" customHeight="1">
      <c r="B389" s="77"/>
    </row>
    <row r="390" spans="2:2" ht="14.25" customHeight="1">
      <c r="B390" s="77"/>
    </row>
    <row r="391" spans="2:2" ht="14.25" customHeight="1">
      <c r="B391" s="77"/>
    </row>
    <row r="392" spans="2:2" ht="14.25" customHeight="1">
      <c r="B392" s="77"/>
    </row>
    <row r="393" spans="2:2" ht="14.25" customHeight="1">
      <c r="B393" s="77"/>
    </row>
    <row r="394" spans="2:2" ht="14.25" customHeight="1">
      <c r="B394" s="77"/>
    </row>
    <row r="395" spans="2:2" ht="14.25" customHeight="1">
      <c r="B395" s="77"/>
    </row>
    <row r="396" spans="2:2" ht="14.25" customHeight="1">
      <c r="B396" s="77"/>
    </row>
    <row r="397" spans="2:2" ht="14.25" customHeight="1">
      <c r="B397" s="77"/>
    </row>
    <row r="398" spans="2:2" ht="14.25" customHeight="1">
      <c r="B398" s="77"/>
    </row>
    <row r="399" spans="2:2" ht="14.25" customHeight="1">
      <c r="B399" s="77"/>
    </row>
    <row r="400" spans="2:2" ht="14.25" customHeight="1">
      <c r="B400" s="77"/>
    </row>
    <row r="401" spans="2:2" ht="14.25" customHeight="1">
      <c r="B401" s="77"/>
    </row>
    <row r="402" spans="2:2" ht="14.25" customHeight="1">
      <c r="B402" s="77"/>
    </row>
    <row r="403" spans="2:2" ht="14.25" customHeight="1">
      <c r="B403" s="77"/>
    </row>
    <row r="404" spans="2:2" ht="14.25" customHeight="1">
      <c r="B404" s="77"/>
    </row>
    <row r="405" spans="2:2" ht="14.25" customHeight="1">
      <c r="B405" s="77"/>
    </row>
    <row r="406" spans="2:2" ht="14.25" customHeight="1">
      <c r="B406" s="77"/>
    </row>
    <row r="407" spans="2:2" ht="14.25" customHeight="1">
      <c r="B407" s="77"/>
    </row>
    <row r="408" spans="2:2" ht="14.25" customHeight="1">
      <c r="B408" s="77"/>
    </row>
    <row r="409" spans="2:2" ht="14.25" customHeight="1">
      <c r="B409" s="77"/>
    </row>
    <row r="410" spans="2:2" ht="14.25" customHeight="1">
      <c r="B410" s="77"/>
    </row>
    <row r="411" spans="2:2" ht="14.25" customHeight="1">
      <c r="B411" s="77"/>
    </row>
    <row r="412" spans="2:2" ht="14.25" customHeight="1">
      <c r="B412" s="77"/>
    </row>
    <row r="413" spans="2:2" ht="14.25" customHeight="1">
      <c r="B413" s="77"/>
    </row>
    <row r="414" spans="2:2" ht="14.25" customHeight="1">
      <c r="B414" s="77"/>
    </row>
    <row r="415" spans="2:2" ht="14.25" customHeight="1">
      <c r="B415" s="77"/>
    </row>
    <row r="416" spans="2:2" ht="14.25" customHeight="1">
      <c r="B416" s="77"/>
    </row>
    <row r="417" spans="2:2" ht="14.25" customHeight="1">
      <c r="B417" s="77"/>
    </row>
    <row r="418" spans="2:2" ht="14.25" customHeight="1">
      <c r="B418" s="77"/>
    </row>
    <row r="419" spans="2:2" ht="14.25" customHeight="1">
      <c r="B419" s="77"/>
    </row>
    <row r="420" spans="2:2" ht="14.25" customHeight="1">
      <c r="B420" s="77"/>
    </row>
    <row r="421" spans="2:2" ht="14.25" customHeight="1">
      <c r="B421" s="77"/>
    </row>
    <row r="422" spans="2:2" ht="14.25" customHeight="1">
      <c r="B422" s="77"/>
    </row>
    <row r="423" spans="2:2" ht="14.25" customHeight="1">
      <c r="B423" s="77"/>
    </row>
    <row r="424" spans="2:2" ht="14.25" customHeight="1">
      <c r="B424" s="77"/>
    </row>
    <row r="425" spans="2:2" ht="14.25" customHeight="1">
      <c r="B425" s="77"/>
    </row>
    <row r="426" spans="2:2" ht="14.25" customHeight="1">
      <c r="B426" s="77"/>
    </row>
    <row r="427" spans="2:2" ht="14.25" customHeight="1">
      <c r="B427" s="77"/>
    </row>
    <row r="428" spans="2:2" ht="14.25" customHeight="1">
      <c r="B428" s="77"/>
    </row>
    <row r="429" spans="2:2" ht="14.25" customHeight="1">
      <c r="B429" s="77"/>
    </row>
    <row r="430" spans="2:2" ht="14.25" customHeight="1">
      <c r="B430" s="77"/>
    </row>
    <row r="431" spans="2:2" ht="14.25" customHeight="1">
      <c r="B431" s="77"/>
    </row>
    <row r="432" spans="2:2" ht="14.25" customHeight="1">
      <c r="B432" s="77"/>
    </row>
    <row r="433" spans="2:2" ht="14.25" customHeight="1">
      <c r="B433" s="77"/>
    </row>
    <row r="434" spans="2:2" ht="14.25" customHeight="1">
      <c r="B434" s="77"/>
    </row>
    <row r="435" spans="2:2" ht="14.25" customHeight="1">
      <c r="B435" s="77"/>
    </row>
    <row r="436" spans="2:2" ht="14.25" customHeight="1">
      <c r="B436" s="77"/>
    </row>
    <row r="437" spans="2:2" ht="14.25" customHeight="1">
      <c r="B437" s="77"/>
    </row>
    <row r="438" spans="2:2" ht="14.25" customHeight="1">
      <c r="B438" s="77"/>
    </row>
    <row r="439" spans="2:2" ht="14.25" customHeight="1">
      <c r="B439" s="77"/>
    </row>
    <row r="440" spans="2:2" ht="14.25" customHeight="1">
      <c r="B440" s="77"/>
    </row>
    <row r="441" spans="2:2" ht="14.25" customHeight="1">
      <c r="B441" s="77"/>
    </row>
    <row r="442" spans="2:2" ht="14.25" customHeight="1">
      <c r="B442" s="77"/>
    </row>
    <row r="443" spans="2:2" ht="14.25" customHeight="1">
      <c r="B443" s="77"/>
    </row>
    <row r="444" spans="2:2" ht="14.25" customHeight="1">
      <c r="B444" s="77"/>
    </row>
    <row r="445" spans="2:2" ht="14.25" customHeight="1">
      <c r="B445" s="77"/>
    </row>
    <row r="446" spans="2:2" ht="14.25" customHeight="1">
      <c r="B446" s="77"/>
    </row>
    <row r="447" spans="2:2" ht="14.25" customHeight="1">
      <c r="B447" s="77"/>
    </row>
    <row r="448" spans="2:2" ht="14.25" customHeight="1">
      <c r="B448" s="77"/>
    </row>
    <row r="449" spans="2:2" ht="14.25" customHeight="1">
      <c r="B449" s="77"/>
    </row>
    <row r="450" spans="2:2" ht="14.25" customHeight="1">
      <c r="B450" s="77"/>
    </row>
    <row r="451" spans="2:2" ht="14.25" customHeight="1">
      <c r="B451" s="77"/>
    </row>
    <row r="452" spans="2:2" ht="14.25" customHeight="1">
      <c r="B452" s="77"/>
    </row>
    <row r="453" spans="2:2" ht="14.25" customHeight="1">
      <c r="B453" s="77"/>
    </row>
    <row r="454" spans="2:2" ht="14.25" customHeight="1">
      <c r="B454" s="77"/>
    </row>
    <row r="455" spans="2:2" ht="14.25" customHeight="1">
      <c r="B455" s="77"/>
    </row>
    <row r="456" spans="2:2" ht="14.25" customHeight="1">
      <c r="B456" s="77"/>
    </row>
    <row r="457" spans="2:2" ht="14.25" customHeight="1">
      <c r="B457" s="77"/>
    </row>
    <row r="458" spans="2:2" ht="14.25" customHeight="1">
      <c r="B458" s="77"/>
    </row>
    <row r="459" spans="2:2" ht="14.25" customHeight="1">
      <c r="B459" s="77"/>
    </row>
    <row r="460" spans="2:2" ht="14.25" customHeight="1">
      <c r="B460" s="77"/>
    </row>
    <row r="461" spans="2:2" ht="14.25" customHeight="1">
      <c r="B461" s="77"/>
    </row>
    <row r="462" spans="2:2" ht="14.25" customHeight="1">
      <c r="B462" s="77"/>
    </row>
    <row r="463" spans="2:2" ht="14.25" customHeight="1">
      <c r="B463" s="77"/>
    </row>
    <row r="464" spans="2:2" ht="14.25" customHeight="1">
      <c r="B464" s="77"/>
    </row>
    <row r="465" spans="2:2" ht="14.25" customHeight="1">
      <c r="B465" s="77"/>
    </row>
    <row r="466" spans="2:2" ht="14.25" customHeight="1">
      <c r="B466" s="77"/>
    </row>
    <row r="467" spans="2:2" ht="14.25" customHeight="1">
      <c r="B467" s="77"/>
    </row>
    <row r="468" spans="2:2" ht="14.25" customHeight="1">
      <c r="B468" s="77"/>
    </row>
    <row r="469" spans="2:2" ht="14.25" customHeight="1">
      <c r="B469" s="77"/>
    </row>
    <row r="470" spans="2:2" ht="14.25" customHeight="1">
      <c r="B470" s="77"/>
    </row>
    <row r="471" spans="2:2" ht="14.25" customHeight="1">
      <c r="B471" s="77"/>
    </row>
    <row r="472" spans="2:2" ht="14.25" customHeight="1">
      <c r="B472" s="77"/>
    </row>
    <row r="473" spans="2:2" ht="14.25" customHeight="1">
      <c r="B473" s="77"/>
    </row>
    <row r="474" spans="2:2" ht="14.25" customHeight="1">
      <c r="B474" s="77"/>
    </row>
    <row r="475" spans="2:2" ht="14.25" customHeight="1">
      <c r="B475" s="77"/>
    </row>
    <row r="476" spans="2:2" ht="14.25" customHeight="1">
      <c r="B476" s="77"/>
    </row>
    <row r="477" spans="2:2" ht="14.25" customHeight="1">
      <c r="B477" s="77"/>
    </row>
    <row r="478" spans="2:2" ht="14.25" customHeight="1">
      <c r="B478" s="77"/>
    </row>
    <row r="479" spans="2:2" ht="14.25" customHeight="1">
      <c r="B479" s="77"/>
    </row>
    <row r="480" spans="2:2" ht="14.25" customHeight="1">
      <c r="B480" s="77"/>
    </row>
    <row r="481" spans="2:2" ht="14.25" customHeight="1">
      <c r="B481" s="77"/>
    </row>
    <row r="482" spans="2:2" ht="14.25" customHeight="1">
      <c r="B482" s="77"/>
    </row>
    <row r="483" spans="2:2" ht="14.25" customHeight="1">
      <c r="B483" s="77"/>
    </row>
    <row r="484" spans="2:2" ht="14.25" customHeight="1">
      <c r="B484" s="77"/>
    </row>
    <row r="485" spans="2:2" ht="14.25" customHeight="1">
      <c r="B485" s="77"/>
    </row>
    <row r="486" spans="2:2" ht="14.25" customHeight="1">
      <c r="B486" s="77"/>
    </row>
    <row r="487" spans="2:2" ht="14.25" customHeight="1">
      <c r="B487" s="77"/>
    </row>
    <row r="488" spans="2:2" ht="14.25" customHeight="1">
      <c r="B488" s="77"/>
    </row>
    <row r="489" spans="2:2" ht="14.25" customHeight="1">
      <c r="B489" s="77"/>
    </row>
    <row r="490" spans="2:2" ht="14.25" customHeight="1">
      <c r="B490" s="77"/>
    </row>
    <row r="491" spans="2:2" ht="14.25" customHeight="1">
      <c r="B491" s="77"/>
    </row>
    <row r="492" spans="2:2" ht="14.25" customHeight="1">
      <c r="B492" s="77"/>
    </row>
    <row r="493" spans="2:2" ht="14.25" customHeight="1">
      <c r="B493" s="77"/>
    </row>
    <row r="494" spans="2:2" ht="14.25" customHeight="1">
      <c r="B494" s="77"/>
    </row>
    <row r="495" spans="2:2" ht="14.25" customHeight="1">
      <c r="B495" s="77"/>
    </row>
    <row r="496" spans="2:2" ht="14.25" customHeight="1">
      <c r="B496" s="77"/>
    </row>
    <row r="497" spans="2:2" ht="14.25" customHeight="1">
      <c r="B497" s="77"/>
    </row>
    <row r="498" spans="2:2" ht="14.25" customHeight="1">
      <c r="B498" s="77"/>
    </row>
    <row r="499" spans="2:2" ht="14.25" customHeight="1">
      <c r="B499" s="77"/>
    </row>
    <row r="500" spans="2:2" ht="14.25" customHeight="1">
      <c r="B500" s="77"/>
    </row>
    <row r="501" spans="2:2" ht="14.25" customHeight="1">
      <c r="B501" s="77"/>
    </row>
    <row r="502" spans="2:2" ht="14.25" customHeight="1">
      <c r="B502" s="77"/>
    </row>
    <row r="503" spans="2:2" ht="14.25" customHeight="1">
      <c r="B503" s="77"/>
    </row>
    <row r="504" spans="2:2" ht="14.25" customHeight="1">
      <c r="B504" s="77"/>
    </row>
    <row r="505" spans="2:2" ht="14.25" customHeight="1">
      <c r="B505" s="77"/>
    </row>
    <row r="506" spans="2:2" ht="14.25" customHeight="1">
      <c r="B506" s="77"/>
    </row>
    <row r="507" spans="2:2" ht="14.25" customHeight="1">
      <c r="B507" s="77"/>
    </row>
    <row r="508" spans="2:2" ht="14.25" customHeight="1">
      <c r="B508" s="77"/>
    </row>
    <row r="509" spans="2:2" ht="14.25" customHeight="1">
      <c r="B509" s="77"/>
    </row>
    <row r="510" spans="2:2" ht="14.25" customHeight="1">
      <c r="B510" s="77"/>
    </row>
    <row r="511" spans="2:2" ht="14.25" customHeight="1">
      <c r="B511" s="77"/>
    </row>
    <row r="512" spans="2:2" ht="14.25" customHeight="1">
      <c r="B512" s="77"/>
    </row>
    <row r="513" spans="2:2" ht="14.25" customHeight="1">
      <c r="B513" s="77"/>
    </row>
    <row r="514" spans="2:2" ht="14.25" customHeight="1">
      <c r="B514" s="77"/>
    </row>
    <row r="515" spans="2:2" ht="14.25" customHeight="1">
      <c r="B515" s="77"/>
    </row>
    <row r="516" spans="2:2" ht="14.25" customHeight="1">
      <c r="B516" s="77"/>
    </row>
    <row r="517" spans="2:2" ht="14.25" customHeight="1">
      <c r="B517" s="77"/>
    </row>
    <row r="518" spans="2:2" ht="14.25" customHeight="1">
      <c r="B518" s="77"/>
    </row>
    <row r="519" spans="2:2" ht="14.25" customHeight="1">
      <c r="B519" s="77"/>
    </row>
    <row r="520" spans="2:2" ht="14.25" customHeight="1">
      <c r="B520" s="77"/>
    </row>
    <row r="521" spans="2:2" ht="14.25" customHeight="1">
      <c r="B521" s="77"/>
    </row>
    <row r="522" spans="2:2" ht="14.25" customHeight="1">
      <c r="B522" s="77"/>
    </row>
    <row r="523" spans="2:2" ht="14.25" customHeight="1">
      <c r="B523" s="77"/>
    </row>
    <row r="524" spans="2:2" ht="14.25" customHeight="1">
      <c r="B524" s="77"/>
    </row>
    <row r="525" spans="2:2" ht="14.25" customHeight="1">
      <c r="B525" s="77"/>
    </row>
    <row r="526" spans="2:2" ht="14.25" customHeight="1">
      <c r="B526" s="77"/>
    </row>
    <row r="527" spans="2:2" ht="14.25" customHeight="1">
      <c r="B527" s="77"/>
    </row>
    <row r="528" spans="2:2" ht="14.25" customHeight="1">
      <c r="B528" s="77"/>
    </row>
    <row r="529" spans="2:2" ht="14.25" customHeight="1">
      <c r="B529" s="77"/>
    </row>
    <row r="530" spans="2:2" ht="14.25" customHeight="1">
      <c r="B530" s="77"/>
    </row>
    <row r="531" spans="2:2" ht="14.25" customHeight="1">
      <c r="B531" s="77"/>
    </row>
    <row r="532" spans="2:2" ht="14.25" customHeight="1">
      <c r="B532" s="77"/>
    </row>
    <row r="533" spans="2:2" ht="14.25" customHeight="1">
      <c r="B533" s="77"/>
    </row>
    <row r="534" spans="2:2" ht="14.25" customHeight="1">
      <c r="B534" s="77"/>
    </row>
    <row r="535" spans="2:2" ht="14.25" customHeight="1">
      <c r="B535" s="77"/>
    </row>
    <row r="536" spans="2:2" ht="14.25" customHeight="1">
      <c r="B536" s="77"/>
    </row>
    <row r="537" spans="2:2" ht="14.25" customHeight="1">
      <c r="B537" s="77"/>
    </row>
    <row r="538" spans="2:2" ht="14.25" customHeight="1">
      <c r="B538" s="77"/>
    </row>
    <row r="539" spans="2:2" ht="14.25" customHeight="1">
      <c r="B539" s="77"/>
    </row>
    <row r="540" spans="2:2" ht="14.25" customHeight="1">
      <c r="B540" s="77"/>
    </row>
    <row r="541" spans="2:2" ht="14.25" customHeight="1">
      <c r="B541" s="77"/>
    </row>
    <row r="542" spans="2:2" ht="14.25" customHeight="1">
      <c r="B542" s="77"/>
    </row>
    <row r="543" spans="2:2" ht="14.25" customHeight="1">
      <c r="B543" s="77"/>
    </row>
    <row r="544" spans="2:2" ht="14.25" customHeight="1">
      <c r="B544" s="77"/>
    </row>
    <row r="545" spans="2:2" ht="14.25" customHeight="1">
      <c r="B545" s="77"/>
    </row>
    <row r="546" spans="2:2" ht="14.25" customHeight="1">
      <c r="B546" s="77"/>
    </row>
    <row r="547" spans="2:2" ht="14.25" customHeight="1">
      <c r="B547" s="77"/>
    </row>
    <row r="548" spans="2:2" ht="14.25" customHeight="1">
      <c r="B548" s="77"/>
    </row>
    <row r="549" spans="2:2" ht="14.25" customHeight="1">
      <c r="B549" s="77"/>
    </row>
    <row r="550" spans="2:2" ht="14.25" customHeight="1">
      <c r="B550" s="77"/>
    </row>
    <row r="551" spans="2:2" ht="14.25" customHeight="1">
      <c r="B551" s="77"/>
    </row>
    <row r="552" spans="2:2" ht="14.25" customHeight="1">
      <c r="B552" s="77"/>
    </row>
    <row r="553" spans="2:2" ht="14.25" customHeight="1">
      <c r="B553" s="77"/>
    </row>
    <row r="554" spans="2:2" ht="14.25" customHeight="1">
      <c r="B554" s="77"/>
    </row>
    <row r="555" spans="2:2" ht="14.25" customHeight="1">
      <c r="B555" s="77"/>
    </row>
    <row r="556" spans="2:2" ht="14.25" customHeight="1">
      <c r="B556" s="77"/>
    </row>
    <row r="557" spans="2:2" ht="14.25" customHeight="1">
      <c r="B557" s="77"/>
    </row>
    <row r="558" spans="2:2" ht="14.25" customHeight="1">
      <c r="B558" s="77"/>
    </row>
    <row r="559" spans="2:2" ht="14.25" customHeight="1">
      <c r="B559" s="77"/>
    </row>
    <row r="560" spans="2:2" ht="14.25" customHeight="1">
      <c r="B560" s="77"/>
    </row>
    <row r="561" spans="2:2" ht="14.25" customHeight="1">
      <c r="B561" s="77"/>
    </row>
    <row r="562" spans="2:2" ht="14.25" customHeight="1">
      <c r="B562" s="77"/>
    </row>
    <row r="563" spans="2:2" ht="14.25" customHeight="1">
      <c r="B563" s="77"/>
    </row>
    <row r="564" spans="2:2" ht="14.25" customHeight="1">
      <c r="B564" s="77"/>
    </row>
    <row r="565" spans="2:2" ht="14.25" customHeight="1">
      <c r="B565" s="77"/>
    </row>
    <row r="566" spans="2:2" ht="14.25" customHeight="1">
      <c r="B566" s="77"/>
    </row>
    <row r="567" spans="2:2" ht="14.25" customHeight="1">
      <c r="B567" s="77"/>
    </row>
    <row r="568" spans="2:2" ht="14.25" customHeight="1">
      <c r="B568" s="77"/>
    </row>
    <row r="569" spans="2:2" ht="14.25" customHeight="1">
      <c r="B569" s="77"/>
    </row>
    <row r="570" spans="2:2" ht="14.25" customHeight="1">
      <c r="B570" s="77"/>
    </row>
    <row r="571" spans="2:2" ht="14.25" customHeight="1">
      <c r="B571" s="77"/>
    </row>
    <row r="572" spans="2:2" ht="14.25" customHeight="1">
      <c r="B572" s="77"/>
    </row>
    <row r="573" spans="2:2" ht="14.25" customHeight="1">
      <c r="B573" s="77"/>
    </row>
    <row r="574" spans="2:2" ht="14.25" customHeight="1">
      <c r="B574" s="77"/>
    </row>
    <row r="575" spans="2:2" ht="14.25" customHeight="1">
      <c r="B575" s="77"/>
    </row>
    <row r="576" spans="2:2" ht="14.25" customHeight="1">
      <c r="B576" s="77"/>
    </row>
    <row r="577" spans="2:2" ht="14.25" customHeight="1">
      <c r="B577" s="77"/>
    </row>
    <row r="578" spans="2:2" ht="14.25" customHeight="1">
      <c r="B578" s="77"/>
    </row>
    <row r="579" spans="2:2" ht="14.25" customHeight="1">
      <c r="B579" s="77"/>
    </row>
    <row r="580" spans="2:2" ht="14.25" customHeight="1">
      <c r="B580" s="77"/>
    </row>
    <row r="581" spans="2:2" ht="14.25" customHeight="1">
      <c r="B581" s="77"/>
    </row>
    <row r="582" spans="2:2" ht="14.25" customHeight="1">
      <c r="B582" s="77"/>
    </row>
    <row r="583" spans="2:2" ht="14.25" customHeight="1">
      <c r="B583" s="77"/>
    </row>
    <row r="584" spans="2:2" ht="14.25" customHeight="1">
      <c r="B584" s="77"/>
    </row>
    <row r="585" spans="2:2" ht="14.25" customHeight="1">
      <c r="B585" s="77"/>
    </row>
    <row r="586" spans="2:2" ht="14.25" customHeight="1">
      <c r="B586" s="77"/>
    </row>
    <row r="587" spans="2:2" ht="14.25" customHeight="1">
      <c r="B587" s="77"/>
    </row>
    <row r="588" spans="2:2" ht="14.25" customHeight="1">
      <c r="B588" s="77"/>
    </row>
    <row r="589" spans="2:2" ht="14.25" customHeight="1">
      <c r="B589" s="77"/>
    </row>
    <row r="590" spans="2:2" ht="14.25" customHeight="1">
      <c r="B590" s="77"/>
    </row>
    <row r="591" spans="2:2" ht="14.25" customHeight="1">
      <c r="B591" s="77"/>
    </row>
    <row r="592" spans="2:2" ht="14.25" customHeight="1">
      <c r="B592" s="77"/>
    </row>
    <row r="593" spans="2:2" ht="14.25" customHeight="1">
      <c r="B593" s="77"/>
    </row>
    <row r="594" spans="2:2" ht="14.25" customHeight="1">
      <c r="B594" s="77"/>
    </row>
    <row r="595" spans="2:2" ht="14.25" customHeight="1">
      <c r="B595" s="77"/>
    </row>
    <row r="596" spans="2:2" ht="14.25" customHeight="1">
      <c r="B596" s="77"/>
    </row>
    <row r="597" spans="2:2" ht="14.25" customHeight="1">
      <c r="B597" s="77"/>
    </row>
    <row r="598" spans="2:2" ht="14.25" customHeight="1">
      <c r="B598" s="77"/>
    </row>
    <row r="599" spans="2:2" ht="14.25" customHeight="1">
      <c r="B599" s="77"/>
    </row>
    <row r="600" spans="2:2" ht="14.25" customHeight="1">
      <c r="B600" s="77"/>
    </row>
    <row r="601" spans="2:2" ht="14.25" customHeight="1">
      <c r="B601" s="77"/>
    </row>
    <row r="602" spans="2:2" ht="14.25" customHeight="1">
      <c r="B602" s="77"/>
    </row>
    <row r="603" spans="2:2" ht="14.25" customHeight="1">
      <c r="B603" s="77"/>
    </row>
    <row r="604" spans="2:2" ht="14.25" customHeight="1">
      <c r="B604" s="77"/>
    </row>
    <row r="605" spans="2:2" ht="14.25" customHeight="1">
      <c r="B605" s="77"/>
    </row>
    <row r="606" spans="2:2" ht="14.25" customHeight="1">
      <c r="B606" s="77"/>
    </row>
    <row r="607" spans="2:2" ht="14.25" customHeight="1">
      <c r="B607" s="77"/>
    </row>
    <row r="608" spans="2:2" ht="14.25" customHeight="1">
      <c r="B608" s="77"/>
    </row>
    <row r="609" spans="2:2" ht="14.25" customHeight="1">
      <c r="B609" s="77"/>
    </row>
    <row r="610" spans="2:2" ht="14.25" customHeight="1">
      <c r="B610" s="77"/>
    </row>
    <row r="611" spans="2:2" ht="14.25" customHeight="1">
      <c r="B611" s="77"/>
    </row>
    <row r="612" spans="2:2" ht="14.25" customHeight="1">
      <c r="B612" s="77"/>
    </row>
    <row r="613" spans="2:2" ht="14.25" customHeight="1">
      <c r="B613" s="77"/>
    </row>
    <row r="614" spans="2:2" ht="14.25" customHeight="1">
      <c r="B614" s="77"/>
    </row>
    <row r="615" spans="2:2" ht="14.25" customHeight="1">
      <c r="B615" s="77"/>
    </row>
    <row r="616" spans="2:2" ht="14.25" customHeight="1">
      <c r="B616" s="77"/>
    </row>
    <row r="617" spans="2:2" ht="14.25" customHeight="1">
      <c r="B617" s="77"/>
    </row>
    <row r="618" spans="2:2" ht="14.25" customHeight="1">
      <c r="B618" s="77"/>
    </row>
    <row r="619" spans="2:2" ht="14.25" customHeight="1">
      <c r="B619" s="77"/>
    </row>
    <row r="620" spans="2:2" ht="14.25" customHeight="1">
      <c r="B620" s="77"/>
    </row>
    <row r="621" spans="2:2" ht="14.25" customHeight="1">
      <c r="B621" s="77"/>
    </row>
    <row r="622" spans="2:2" ht="14.25" customHeight="1">
      <c r="B622" s="77"/>
    </row>
    <row r="623" spans="2:2" ht="14.25" customHeight="1">
      <c r="B623" s="77"/>
    </row>
    <row r="624" spans="2:2" ht="14.25" customHeight="1">
      <c r="B624" s="77"/>
    </row>
    <row r="625" spans="2:2" ht="14.25" customHeight="1">
      <c r="B625" s="77"/>
    </row>
    <row r="626" spans="2:2" ht="14.25" customHeight="1">
      <c r="B626" s="77"/>
    </row>
    <row r="627" spans="2:2" ht="14.25" customHeight="1">
      <c r="B627" s="77"/>
    </row>
    <row r="628" spans="2:2" ht="14.25" customHeight="1">
      <c r="B628" s="77"/>
    </row>
    <row r="629" spans="2:2" ht="14.25" customHeight="1">
      <c r="B629" s="77"/>
    </row>
    <row r="630" spans="2:2" ht="14.25" customHeight="1">
      <c r="B630" s="77"/>
    </row>
    <row r="631" spans="2:2" ht="14.25" customHeight="1">
      <c r="B631" s="77"/>
    </row>
    <row r="632" spans="2:2" ht="14.25" customHeight="1">
      <c r="B632" s="77"/>
    </row>
    <row r="633" spans="2:2" ht="14.25" customHeight="1">
      <c r="B633" s="77"/>
    </row>
    <row r="634" spans="2:2" ht="14.25" customHeight="1">
      <c r="B634" s="77"/>
    </row>
    <row r="635" spans="2:2" ht="14.25" customHeight="1">
      <c r="B635" s="77"/>
    </row>
    <row r="636" spans="2:2" ht="14.25" customHeight="1">
      <c r="B636" s="77"/>
    </row>
    <row r="637" spans="2:2" ht="14.25" customHeight="1">
      <c r="B637" s="77"/>
    </row>
    <row r="638" spans="2:2" ht="14.25" customHeight="1">
      <c r="B638" s="77"/>
    </row>
    <row r="639" spans="2:2" ht="14.25" customHeight="1">
      <c r="B639" s="77"/>
    </row>
    <row r="640" spans="2:2" ht="14.25" customHeight="1">
      <c r="B640" s="77"/>
    </row>
    <row r="641" spans="2:2" ht="14.25" customHeight="1">
      <c r="B641" s="77"/>
    </row>
    <row r="642" spans="2:2" ht="14.25" customHeight="1">
      <c r="B642" s="77"/>
    </row>
    <row r="643" spans="2:2" ht="14.25" customHeight="1">
      <c r="B643" s="77"/>
    </row>
    <row r="644" spans="2:2" ht="14.25" customHeight="1">
      <c r="B644" s="77"/>
    </row>
    <row r="645" spans="2:2" ht="14.25" customHeight="1">
      <c r="B645" s="77"/>
    </row>
    <row r="646" spans="2:2" ht="14.25" customHeight="1">
      <c r="B646" s="77"/>
    </row>
    <row r="647" spans="2:2" ht="14.25" customHeight="1">
      <c r="B647" s="77"/>
    </row>
    <row r="648" spans="2:2" ht="14.25" customHeight="1">
      <c r="B648" s="77"/>
    </row>
    <row r="649" spans="2:2" ht="14.25" customHeight="1">
      <c r="B649" s="77"/>
    </row>
    <row r="650" spans="2:2" ht="14.25" customHeight="1">
      <c r="B650" s="77"/>
    </row>
    <row r="651" spans="2:2" ht="14.25" customHeight="1">
      <c r="B651" s="77"/>
    </row>
    <row r="652" spans="2:2" ht="14.25" customHeight="1">
      <c r="B652" s="77"/>
    </row>
    <row r="653" spans="2:2" ht="14.25" customHeight="1">
      <c r="B653" s="77"/>
    </row>
    <row r="654" spans="2:2" ht="14.25" customHeight="1">
      <c r="B654" s="77"/>
    </row>
    <row r="655" spans="2:2" ht="14.25" customHeight="1">
      <c r="B655" s="77"/>
    </row>
    <row r="656" spans="2:2" ht="14.25" customHeight="1">
      <c r="B656" s="77"/>
    </row>
    <row r="657" spans="2:2" ht="14.25" customHeight="1">
      <c r="B657" s="77"/>
    </row>
    <row r="658" spans="2:2" ht="14.25" customHeight="1">
      <c r="B658" s="77"/>
    </row>
    <row r="659" spans="2:2" ht="14.25" customHeight="1">
      <c r="B659" s="77"/>
    </row>
    <row r="660" spans="2:2" ht="14.25" customHeight="1">
      <c r="B660" s="77"/>
    </row>
    <row r="661" spans="2:2" ht="14.25" customHeight="1">
      <c r="B661" s="77"/>
    </row>
    <row r="662" spans="2:2" ht="14.25" customHeight="1">
      <c r="B662" s="77"/>
    </row>
    <row r="663" spans="2:2" ht="14.25" customHeight="1">
      <c r="B663" s="77"/>
    </row>
    <row r="664" spans="2:2" ht="14.25" customHeight="1">
      <c r="B664" s="77"/>
    </row>
    <row r="665" spans="2:2" ht="14.25" customHeight="1">
      <c r="B665" s="77"/>
    </row>
    <row r="666" spans="2:2" ht="14.25" customHeight="1">
      <c r="B666" s="77"/>
    </row>
    <row r="667" spans="2:2" ht="14.25" customHeight="1">
      <c r="B667" s="77"/>
    </row>
    <row r="668" spans="2:2" ht="14.25" customHeight="1">
      <c r="B668" s="77"/>
    </row>
    <row r="669" spans="2:2" ht="14.25" customHeight="1">
      <c r="B669" s="77"/>
    </row>
    <row r="670" spans="2:2" ht="14.25" customHeight="1">
      <c r="B670" s="77"/>
    </row>
    <row r="671" spans="2:2" ht="14.25" customHeight="1">
      <c r="B671" s="77"/>
    </row>
    <row r="672" spans="2:2" ht="14.25" customHeight="1">
      <c r="B672" s="77"/>
    </row>
    <row r="673" spans="2:2" ht="14.25" customHeight="1">
      <c r="B673" s="77"/>
    </row>
    <row r="674" spans="2:2" ht="14.25" customHeight="1">
      <c r="B674" s="77"/>
    </row>
    <row r="675" spans="2:2" ht="14.25" customHeight="1">
      <c r="B675" s="77"/>
    </row>
    <row r="676" spans="2:2" ht="14.25" customHeight="1">
      <c r="B676" s="77"/>
    </row>
    <row r="677" spans="2:2" ht="14.25" customHeight="1">
      <c r="B677" s="77"/>
    </row>
    <row r="678" spans="2:2" ht="14.25" customHeight="1">
      <c r="B678" s="77"/>
    </row>
    <row r="679" spans="2:2" ht="14.25" customHeight="1">
      <c r="B679" s="77"/>
    </row>
    <row r="680" spans="2:2" ht="14.25" customHeight="1">
      <c r="B680" s="77"/>
    </row>
    <row r="681" spans="2:2" ht="14.25" customHeight="1">
      <c r="B681" s="77"/>
    </row>
    <row r="682" spans="2:2" ht="14.25" customHeight="1">
      <c r="B682" s="77"/>
    </row>
    <row r="683" spans="2:2" ht="14.25" customHeight="1">
      <c r="B683" s="77"/>
    </row>
    <row r="684" spans="2:2" ht="14.25" customHeight="1">
      <c r="B684" s="77"/>
    </row>
    <row r="685" spans="2:2" ht="14.25" customHeight="1">
      <c r="B685" s="77"/>
    </row>
    <row r="686" spans="2:2" ht="14.25" customHeight="1">
      <c r="B686" s="77"/>
    </row>
    <row r="687" spans="2:2" ht="14.25" customHeight="1">
      <c r="B687" s="77"/>
    </row>
    <row r="688" spans="2:2" ht="14.25" customHeight="1">
      <c r="B688" s="77"/>
    </row>
    <row r="689" spans="2:2" ht="14.25" customHeight="1">
      <c r="B689" s="77"/>
    </row>
    <row r="690" spans="2:2" ht="14.25" customHeight="1">
      <c r="B690" s="77"/>
    </row>
    <row r="691" spans="2:2" ht="14.25" customHeight="1">
      <c r="B691" s="77"/>
    </row>
    <row r="692" spans="2:2" ht="14.25" customHeight="1">
      <c r="B692" s="77"/>
    </row>
    <row r="693" spans="2:2" ht="14.25" customHeight="1">
      <c r="B693" s="77"/>
    </row>
    <row r="694" spans="2:2" ht="14.25" customHeight="1">
      <c r="B694" s="77"/>
    </row>
    <row r="695" spans="2:2" ht="14.25" customHeight="1">
      <c r="B695" s="77"/>
    </row>
    <row r="696" spans="2:2" ht="14.25" customHeight="1">
      <c r="B696" s="77"/>
    </row>
    <row r="697" spans="2:2" ht="14.25" customHeight="1">
      <c r="B697" s="77"/>
    </row>
    <row r="698" spans="2:2" ht="14.25" customHeight="1">
      <c r="B698" s="77"/>
    </row>
    <row r="699" spans="2:2" ht="14.25" customHeight="1">
      <c r="B699" s="77"/>
    </row>
    <row r="700" spans="2:2" ht="14.25" customHeight="1">
      <c r="B700" s="77"/>
    </row>
    <row r="701" spans="2:2" ht="14.25" customHeight="1">
      <c r="B701" s="77"/>
    </row>
    <row r="702" spans="2:2" ht="14.25" customHeight="1">
      <c r="B702" s="77"/>
    </row>
    <row r="703" spans="2:2" ht="14.25" customHeight="1">
      <c r="B703" s="77"/>
    </row>
    <row r="704" spans="2:2" ht="14.25" customHeight="1">
      <c r="B704" s="77"/>
    </row>
    <row r="705" spans="2:2" ht="14.25" customHeight="1">
      <c r="B705" s="77"/>
    </row>
    <row r="706" spans="2:2" ht="14.25" customHeight="1">
      <c r="B706" s="77"/>
    </row>
    <row r="707" spans="2:2" ht="14.25" customHeight="1">
      <c r="B707" s="77"/>
    </row>
    <row r="708" spans="2:2" ht="14.25" customHeight="1">
      <c r="B708" s="77"/>
    </row>
    <row r="709" spans="2:2" ht="14.25" customHeight="1">
      <c r="B709" s="77"/>
    </row>
    <row r="710" spans="2:2" ht="14.25" customHeight="1">
      <c r="B710" s="77"/>
    </row>
    <row r="711" spans="2:2" ht="14.25" customHeight="1">
      <c r="B711" s="77"/>
    </row>
    <row r="712" spans="2:2" ht="14.25" customHeight="1">
      <c r="B712" s="77"/>
    </row>
    <row r="713" spans="2:2" ht="14.25" customHeight="1">
      <c r="B713" s="77"/>
    </row>
    <row r="714" spans="2:2" ht="14.25" customHeight="1">
      <c r="B714" s="77"/>
    </row>
    <row r="715" spans="2:2" ht="14.25" customHeight="1">
      <c r="B715" s="77"/>
    </row>
    <row r="716" spans="2:2" ht="14.25" customHeight="1">
      <c r="B716" s="77"/>
    </row>
    <row r="717" spans="2:2" ht="14.25" customHeight="1">
      <c r="B717" s="77"/>
    </row>
    <row r="718" spans="2:2" ht="14.25" customHeight="1">
      <c r="B718" s="77"/>
    </row>
    <row r="719" spans="2:2" ht="14.25" customHeight="1">
      <c r="B719" s="77"/>
    </row>
    <row r="720" spans="2:2" ht="14.25" customHeight="1">
      <c r="B720" s="77"/>
    </row>
    <row r="721" spans="2:2" ht="14.25" customHeight="1">
      <c r="B721" s="77"/>
    </row>
    <row r="722" spans="2:2" ht="14.25" customHeight="1">
      <c r="B722" s="77"/>
    </row>
    <row r="723" spans="2:2" ht="14.25" customHeight="1">
      <c r="B723" s="77"/>
    </row>
    <row r="724" spans="2:2" ht="14.25" customHeight="1">
      <c r="B724" s="77"/>
    </row>
    <row r="725" spans="2:2" ht="14.25" customHeight="1">
      <c r="B725" s="77"/>
    </row>
    <row r="726" spans="2:2" ht="14.25" customHeight="1">
      <c r="B726" s="77"/>
    </row>
    <row r="727" spans="2:2" ht="14.25" customHeight="1">
      <c r="B727" s="77"/>
    </row>
    <row r="728" spans="2:2" ht="14.25" customHeight="1">
      <c r="B728" s="77"/>
    </row>
    <row r="729" spans="2:2" ht="14.25" customHeight="1">
      <c r="B729" s="77"/>
    </row>
    <row r="730" spans="2:2" ht="14.25" customHeight="1">
      <c r="B730" s="77"/>
    </row>
    <row r="731" spans="2:2" ht="14.25" customHeight="1">
      <c r="B731" s="77"/>
    </row>
    <row r="732" spans="2:2" ht="14.25" customHeight="1">
      <c r="B732" s="77"/>
    </row>
    <row r="733" spans="2:2" ht="14.25" customHeight="1">
      <c r="B733" s="77"/>
    </row>
    <row r="734" spans="2:2" ht="14.25" customHeight="1">
      <c r="B734" s="77"/>
    </row>
    <row r="735" spans="2:2" ht="14.25" customHeight="1">
      <c r="B735" s="77"/>
    </row>
    <row r="736" spans="2:2" ht="14.25" customHeight="1">
      <c r="B736" s="77"/>
    </row>
    <row r="737" spans="2:2" ht="14.25" customHeight="1">
      <c r="B737" s="77"/>
    </row>
    <row r="738" spans="2:2" ht="14.25" customHeight="1">
      <c r="B738" s="77"/>
    </row>
    <row r="739" spans="2:2" ht="14.25" customHeight="1">
      <c r="B739" s="77"/>
    </row>
    <row r="740" spans="2:2" ht="14.25" customHeight="1">
      <c r="B740" s="77"/>
    </row>
    <row r="741" spans="2:2" ht="14.25" customHeight="1">
      <c r="B741" s="77"/>
    </row>
    <row r="742" spans="2:2" ht="14.25" customHeight="1">
      <c r="B742" s="77"/>
    </row>
    <row r="743" spans="2:2" ht="14.25" customHeight="1">
      <c r="B743" s="77"/>
    </row>
    <row r="744" spans="2:2" ht="14.25" customHeight="1">
      <c r="B744" s="77"/>
    </row>
    <row r="745" spans="2:2" ht="14.25" customHeight="1">
      <c r="B745" s="77"/>
    </row>
    <row r="746" spans="2:2" ht="14.25" customHeight="1">
      <c r="B746" s="77"/>
    </row>
    <row r="747" spans="2:2" ht="14.25" customHeight="1">
      <c r="B747" s="77"/>
    </row>
    <row r="748" spans="2:2" ht="14.25" customHeight="1">
      <c r="B748" s="77"/>
    </row>
    <row r="749" spans="2:2" ht="14.25" customHeight="1">
      <c r="B749" s="77"/>
    </row>
    <row r="750" spans="2:2" ht="14.25" customHeight="1">
      <c r="B750" s="77"/>
    </row>
    <row r="751" spans="2:2" ht="14.25" customHeight="1">
      <c r="B751" s="77"/>
    </row>
    <row r="752" spans="2:2" ht="14.25" customHeight="1">
      <c r="B752" s="77"/>
    </row>
    <row r="753" spans="2:2" ht="14.25" customHeight="1">
      <c r="B753" s="77"/>
    </row>
    <row r="754" spans="2:2" ht="14.25" customHeight="1">
      <c r="B754" s="77"/>
    </row>
    <row r="755" spans="2:2" ht="14.25" customHeight="1">
      <c r="B755" s="77"/>
    </row>
    <row r="756" spans="2:2" ht="14.25" customHeight="1">
      <c r="B756" s="77"/>
    </row>
    <row r="757" spans="2:2" ht="14.25" customHeight="1">
      <c r="B757" s="77"/>
    </row>
    <row r="758" spans="2:2" ht="14.25" customHeight="1">
      <c r="B758" s="77"/>
    </row>
    <row r="759" spans="2:2" ht="14.25" customHeight="1">
      <c r="B759" s="77"/>
    </row>
    <row r="760" spans="2:2" ht="14.25" customHeight="1">
      <c r="B760" s="77"/>
    </row>
    <row r="761" spans="2:2" ht="14.25" customHeight="1">
      <c r="B761" s="77"/>
    </row>
    <row r="762" spans="2:2" ht="14.25" customHeight="1">
      <c r="B762" s="77"/>
    </row>
    <row r="763" spans="2:2" ht="14.25" customHeight="1">
      <c r="B763" s="77"/>
    </row>
    <row r="764" spans="2:2" ht="14.25" customHeight="1">
      <c r="B764" s="77"/>
    </row>
    <row r="765" spans="2:2" ht="14.25" customHeight="1">
      <c r="B765" s="77"/>
    </row>
    <row r="766" spans="2:2" ht="14.25" customHeight="1">
      <c r="B766" s="77"/>
    </row>
    <row r="767" spans="2:2" ht="14.25" customHeight="1">
      <c r="B767" s="77"/>
    </row>
    <row r="768" spans="2:2" ht="14.25" customHeight="1">
      <c r="B768" s="77"/>
    </row>
    <row r="769" spans="2:2" ht="14.25" customHeight="1">
      <c r="B769" s="77"/>
    </row>
    <row r="770" spans="2:2" ht="14.25" customHeight="1">
      <c r="B770" s="77"/>
    </row>
    <row r="771" spans="2:2" ht="14.25" customHeight="1">
      <c r="B771" s="77"/>
    </row>
    <row r="772" spans="2:2" ht="14.25" customHeight="1">
      <c r="B772" s="77"/>
    </row>
    <row r="773" spans="2:2" ht="14.25" customHeight="1">
      <c r="B773" s="77"/>
    </row>
    <row r="774" spans="2:2" ht="14.25" customHeight="1">
      <c r="B774" s="77"/>
    </row>
    <row r="775" spans="2:2" ht="14.25" customHeight="1">
      <c r="B775" s="77"/>
    </row>
    <row r="776" spans="2:2" ht="14.25" customHeight="1">
      <c r="B776" s="77"/>
    </row>
    <row r="777" spans="2:2" ht="14.25" customHeight="1">
      <c r="B777" s="77"/>
    </row>
    <row r="778" spans="2:2" ht="14.25" customHeight="1">
      <c r="B778" s="77"/>
    </row>
    <row r="779" spans="2:2" ht="14.25" customHeight="1">
      <c r="B779" s="77"/>
    </row>
    <row r="780" spans="2:2" ht="14.25" customHeight="1">
      <c r="B780" s="77"/>
    </row>
    <row r="781" spans="2:2" ht="14.25" customHeight="1">
      <c r="B781" s="77"/>
    </row>
    <row r="782" spans="2:2" ht="14.25" customHeight="1">
      <c r="B782" s="77"/>
    </row>
    <row r="783" spans="2:2" ht="14.25" customHeight="1">
      <c r="B783" s="77"/>
    </row>
    <row r="784" spans="2:2" ht="14.25" customHeight="1">
      <c r="B784" s="77"/>
    </row>
    <row r="785" spans="2:2" ht="14.25" customHeight="1">
      <c r="B785" s="77"/>
    </row>
    <row r="786" spans="2:2" ht="14.25" customHeight="1">
      <c r="B786" s="77"/>
    </row>
    <row r="787" spans="2:2" ht="14.25" customHeight="1">
      <c r="B787" s="77"/>
    </row>
    <row r="788" spans="2:2" ht="14.25" customHeight="1">
      <c r="B788" s="77"/>
    </row>
    <row r="789" spans="2:2" ht="14.25" customHeight="1">
      <c r="B789" s="77"/>
    </row>
    <row r="790" spans="2:2" ht="14.25" customHeight="1">
      <c r="B790" s="77"/>
    </row>
    <row r="791" spans="2:2" ht="14.25" customHeight="1">
      <c r="B791" s="77"/>
    </row>
    <row r="792" spans="2:2" ht="14.25" customHeight="1">
      <c r="B792" s="77"/>
    </row>
    <row r="793" spans="2:2" ht="14.25" customHeight="1">
      <c r="B793" s="77"/>
    </row>
    <row r="794" spans="2:2" ht="14.25" customHeight="1">
      <c r="B794" s="77"/>
    </row>
    <row r="795" spans="2:2" ht="14.25" customHeight="1">
      <c r="B795" s="77"/>
    </row>
    <row r="796" spans="2:2" ht="14.25" customHeight="1">
      <c r="B796" s="77"/>
    </row>
    <row r="797" spans="2:2" ht="14.25" customHeight="1">
      <c r="B797" s="77"/>
    </row>
    <row r="798" spans="2:2" ht="14.25" customHeight="1">
      <c r="B798" s="77"/>
    </row>
    <row r="799" spans="2:2" ht="14.25" customHeight="1">
      <c r="B799" s="77"/>
    </row>
    <row r="800" spans="2:2" ht="14.25" customHeight="1">
      <c r="B800" s="77"/>
    </row>
    <row r="801" spans="2:2" ht="14.25" customHeight="1">
      <c r="B801" s="77"/>
    </row>
    <row r="802" spans="2:2" ht="14.25" customHeight="1">
      <c r="B802" s="77"/>
    </row>
    <row r="803" spans="2:2" ht="14.25" customHeight="1">
      <c r="B803" s="77"/>
    </row>
    <row r="804" spans="2:2" ht="14.25" customHeight="1">
      <c r="B804" s="77"/>
    </row>
    <row r="805" spans="2:2" ht="14.25" customHeight="1">
      <c r="B805" s="77"/>
    </row>
    <row r="806" spans="2:2" ht="14.25" customHeight="1">
      <c r="B806" s="77"/>
    </row>
    <row r="807" spans="2:2" ht="14.25" customHeight="1">
      <c r="B807" s="77"/>
    </row>
    <row r="808" spans="2:2" ht="14.25" customHeight="1">
      <c r="B808" s="77"/>
    </row>
    <row r="809" spans="2:2" ht="14.25" customHeight="1">
      <c r="B809" s="77"/>
    </row>
    <row r="810" spans="2:2" ht="14.25" customHeight="1">
      <c r="B810" s="77"/>
    </row>
    <row r="811" spans="2:2" ht="14.25" customHeight="1">
      <c r="B811" s="77"/>
    </row>
    <row r="812" spans="2:2" ht="14.25" customHeight="1">
      <c r="B812" s="77"/>
    </row>
    <row r="813" spans="2:2" ht="14.25" customHeight="1">
      <c r="B813" s="77"/>
    </row>
    <row r="814" spans="2:2" ht="14.25" customHeight="1">
      <c r="B814" s="77"/>
    </row>
    <row r="815" spans="2:2" ht="14.25" customHeight="1">
      <c r="B815" s="77"/>
    </row>
    <row r="816" spans="2:2" ht="14.25" customHeight="1">
      <c r="B816" s="77"/>
    </row>
    <row r="817" spans="2:2" ht="14.25" customHeight="1">
      <c r="B817" s="77"/>
    </row>
    <row r="818" spans="2:2" ht="14.25" customHeight="1">
      <c r="B818" s="77"/>
    </row>
    <row r="819" spans="2:2" ht="14.25" customHeight="1">
      <c r="B819" s="77"/>
    </row>
    <row r="820" spans="2:2" ht="14.25" customHeight="1">
      <c r="B820" s="77"/>
    </row>
    <row r="821" spans="2:2" ht="14.25" customHeight="1">
      <c r="B821" s="77"/>
    </row>
    <row r="822" spans="2:2" ht="14.25" customHeight="1">
      <c r="B822" s="77"/>
    </row>
    <row r="823" spans="2:2" ht="14.25" customHeight="1">
      <c r="B823" s="77"/>
    </row>
    <row r="824" spans="2:2" ht="14.25" customHeight="1">
      <c r="B824" s="77"/>
    </row>
    <row r="825" spans="2:2" ht="14.25" customHeight="1">
      <c r="B825" s="77"/>
    </row>
    <row r="826" spans="2:2" ht="14.25" customHeight="1">
      <c r="B826" s="77"/>
    </row>
    <row r="827" spans="2:2" ht="14.25" customHeight="1">
      <c r="B827" s="77"/>
    </row>
    <row r="828" spans="2:2" ht="14.25" customHeight="1">
      <c r="B828" s="77"/>
    </row>
    <row r="829" spans="2:2" ht="14.25" customHeight="1">
      <c r="B829" s="77"/>
    </row>
    <row r="830" spans="2:2" ht="14.25" customHeight="1">
      <c r="B830" s="77"/>
    </row>
    <row r="831" spans="2:2" ht="14.25" customHeight="1">
      <c r="B831" s="77"/>
    </row>
    <row r="832" spans="2:2" ht="14.25" customHeight="1">
      <c r="B832" s="77"/>
    </row>
    <row r="833" spans="2:2" ht="14.25" customHeight="1">
      <c r="B833" s="77"/>
    </row>
    <row r="834" spans="2:2" ht="14.25" customHeight="1">
      <c r="B834" s="77"/>
    </row>
    <row r="835" spans="2:2" ht="14.25" customHeight="1">
      <c r="B835" s="77"/>
    </row>
    <row r="836" spans="2:2" ht="14.25" customHeight="1">
      <c r="B836" s="77"/>
    </row>
    <row r="837" spans="2:2" ht="14.25" customHeight="1">
      <c r="B837" s="77"/>
    </row>
    <row r="838" spans="2:2" ht="14.25" customHeight="1">
      <c r="B838" s="77"/>
    </row>
    <row r="839" spans="2:2" ht="14.25" customHeight="1">
      <c r="B839" s="77"/>
    </row>
    <row r="840" spans="2:2" ht="14.25" customHeight="1">
      <c r="B840" s="77"/>
    </row>
    <row r="841" spans="2:2" ht="14.25" customHeight="1">
      <c r="B841" s="77"/>
    </row>
    <row r="842" spans="2:2" ht="14.25" customHeight="1">
      <c r="B842" s="77"/>
    </row>
    <row r="843" spans="2:2" ht="14.25" customHeight="1">
      <c r="B843" s="77"/>
    </row>
    <row r="844" spans="2:2" ht="14.25" customHeight="1">
      <c r="B844" s="77"/>
    </row>
    <row r="845" spans="2:2" ht="14.25" customHeight="1">
      <c r="B845" s="77"/>
    </row>
    <row r="846" spans="2:2" ht="14.25" customHeight="1">
      <c r="B846" s="77"/>
    </row>
    <row r="847" spans="2:2" ht="14.25" customHeight="1">
      <c r="B847" s="77"/>
    </row>
    <row r="848" spans="2:2" ht="14.25" customHeight="1">
      <c r="B848" s="77"/>
    </row>
    <row r="849" spans="2:2" ht="14.25" customHeight="1">
      <c r="B849" s="77"/>
    </row>
    <row r="850" spans="2:2" ht="14.25" customHeight="1">
      <c r="B850" s="77"/>
    </row>
    <row r="851" spans="2:2" ht="14.25" customHeight="1">
      <c r="B851" s="77"/>
    </row>
    <row r="852" spans="2:2" ht="14.25" customHeight="1">
      <c r="B852" s="77"/>
    </row>
    <row r="853" spans="2:2" ht="14.25" customHeight="1">
      <c r="B853" s="77"/>
    </row>
    <row r="854" spans="2:2" ht="14.25" customHeight="1">
      <c r="B854" s="77"/>
    </row>
    <row r="855" spans="2:2" ht="14.25" customHeight="1">
      <c r="B855" s="77"/>
    </row>
    <row r="856" spans="2:2" ht="14.25" customHeight="1">
      <c r="B856" s="77"/>
    </row>
    <row r="857" spans="2:2" ht="14.25" customHeight="1">
      <c r="B857" s="77"/>
    </row>
    <row r="858" spans="2:2" ht="14.25" customHeight="1">
      <c r="B858" s="77"/>
    </row>
    <row r="859" spans="2:2" ht="14.25" customHeight="1">
      <c r="B859" s="77"/>
    </row>
    <row r="860" spans="2:2" ht="14.25" customHeight="1">
      <c r="B860" s="77"/>
    </row>
    <row r="861" spans="2:2" ht="14.25" customHeight="1">
      <c r="B861" s="77"/>
    </row>
    <row r="862" spans="2:2" ht="14.25" customHeight="1">
      <c r="B862" s="77"/>
    </row>
    <row r="863" spans="2:2" ht="14.25" customHeight="1">
      <c r="B863" s="77"/>
    </row>
    <row r="864" spans="2:2" ht="14.25" customHeight="1">
      <c r="B864" s="77"/>
    </row>
    <row r="865" spans="2:2" ht="14.25" customHeight="1">
      <c r="B865" s="77"/>
    </row>
    <row r="866" spans="2:2" ht="14.25" customHeight="1">
      <c r="B866" s="77"/>
    </row>
    <row r="867" spans="2:2" ht="14.25" customHeight="1">
      <c r="B867" s="77"/>
    </row>
    <row r="868" spans="2:2" ht="14.25" customHeight="1">
      <c r="B868" s="77"/>
    </row>
    <row r="869" spans="2:2" ht="14.25" customHeight="1">
      <c r="B869" s="77"/>
    </row>
    <row r="870" spans="2:2" ht="14.25" customHeight="1">
      <c r="B870" s="77"/>
    </row>
    <row r="871" spans="2:2" ht="14.25" customHeight="1">
      <c r="B871" s="77"/>
    </row>
    <row r="872" spans="2:2" ht="14.25" customHeight="1">
      <c r="B872" s="77"/>
    </row>
    <row r="873" spans="2:2" ht="14.25" customHeight="1">
      <c r="B873" s="77"/>
    </row>
    <row r="874" spans="2:2" ht="14.25" customHeight="1">
      <c r="B874" s="77"/>
    </row>
    <row r="875" spans="2:2" ht="14.25" customHeight="1">
      <c r="B875" s="77"/>
    </row>
    <row r="876" spans="2:2" ht="14.25" customHeight="1">
      <c r="B876" s="77"/>
    </row>
    <row r="877" spans="2:2" ht="14.25" customHeight="1">
      <c r="B877" s="77"/>
    </row>
    <row r="878" spans="2:2" ht="14.25" customHeight="1">
      <c r="B878" s="77"/>
    </row>
    <row r="879" spans="2:2" ht="14.25" customHeight="1">
      <c r="B879" s="77"/>
    </row>
    <row r="880" spans="2:2" ht="14.25" customHeight="1">
      <c r="B880" s="77"/>
    </row>
    <row r="881" spans="2:2" ht="14.25" customHeight="1">
      <c r="B881" s="77"/>
    </row>
    <row r="882" spans="2:2" ht="14.25" customHeight="1">
      <c r="B882" s="77"/>
    </row>
    <row r="883" spans="2:2" ht="14.25" customHeight="1">
      <c r="B883" s="77"/>
    </row>
    <row r="884" spans="2:2" ht="14.25" customHeight="1">
      <c r="B884" s="77"/>
    </row>
    <row r="885" spans="2:2" ht="14.25" customHeight="1">
      <c r="B885" s="77"/>
    </row>
    <row r="886" spans="2:2" ht="14.25" customHeight="1">
      <c r="B886" s="77"/>
    </row>
    <row r="887" spans="2:2" ht="14.25" customHeight="1">
      <c r="B887" s="77"/>
    </row>
    <row r="888" spans="2:2" ht="14.25" customHeight="1">
      <c r="B888" s="77"/>
    </row>
    <row r="889" spans="2:2" ht="14.25" customHeight="1">
      <c r="B889" s="77"/>
    </row>
    <row r="890" spans="2:2" ht="14.25" customHeight="1">
      <c r="B890" s="77"/>
    </row>
    <row r="891" spans="2:2" ht="14.25" customHeight="1">
      <c r="B891" s="77"/>
    </row>
    <row r="892" spans="2:2" ht="14.25" customHeight="1">
      <c r="B892" s="77"/>
    </row>
    <row r="893" spans="2:2" ht="14.25" customHeight="1">
      <c r="B893" s="77"/>
    </row>
    <row r="894" spans="2:2" ht="14.25" customHeight="1">
      <c r="B894" s="77"/>
    </row>
    <row r="895" spans="2:2" ht="14.25" customHeight="1">
      <c r="B895" s="77"/>
    </row>
    <row r="896" spans="2:2" ht="14.25" customHeight="1">
      <c r="B896" s="77"/>
    </row>
    <row r="897" spans="2:2" ht="14.25" customHeight="1">
      <c r="B897" s="77"/>
    </row>
    <row r="898" spans="2:2" ht="14.25" customHeight="1">
      <c r="B898" s="77"/>
    </row>
    <row r="899" spans="2:2" ht="14.25" customHeight="1">
      <c r="B899" s="77"/>
    </row>
    <row r="900" spans="2:2" ht="14.25" customHeight="1">
      <c r="B900" s="77"/>
    </row>
    <row r="901" spans="2:2" ht="14.25" customHeight="1">
      <c r="B901" s="77"/>
    </row>
    <row r="902" spans="2:2" ht="14.25" customHeight="1">
      <c r="B902" s="77"/>
    </row>
    <row r="903" spans="2:2" ht="14.25" customHeight="1">
      <c r="B903" s="77"/>
    </row>
    <row r="904" spans="2:2" ht="14.25" customHeight="1">
      <c r="B904" s="77"/>
    </row>
    <row r="905" spans="2:2" ht="14.25" customHeight="1">
      <c r="B905" s="77"/>
    </row>
    <row r="906" spans="2:2" ht="14.25" customHeight="1">
      <c r="B906" s="77"/>
    </row>
    <row r="907" spans="2:2" ht="14.25" customHeight="1">
      <c r="B907" s="77"/>
    </row>
    <row r="908" spans="2:2" ht="14.25" customHeight="1">
      <c r="B908" s="77"/>
    </row>
    <row r="909" spans="2:2" ht="14.25" customHeight="1">
      <c r="B909" s="77"/>
    </row>
    <row r="910" spans="2:2" ht="14.25" customHeight="1">
      <c r="B910" s="77"/>
    </row>
    <row r="911" spans="2:2" ht="14.25" customHeight="1">
      <c r="B911" s="77"/>
    </row>
    <row r="912" spans="2:2" ht="14.25" customHeight="1">
      <c r="B912" s="77"/>
    </row>
    <row r="913" spans="2:2" ht="14.25" customHeight="1">
      <c r="B913" s="77"/>
    </row>
    <row r="914" spans="2:2" ht="14.25" customHeight="1">
      <c r="B914" s="77"/>
    </row>
    <row r="915" spans="2:2" ht="14.25" customHeight="1">
      <c r="B915" s="77"/>
    </row>
    <row r="916" spans="2:2" ht="14.25" customHeight="1">
      <c r="B916" s="77"/>
    </row>
    <row r="917" spans="2:2" ht="14.25" customHeight="1">
      <c r="B917" s="77"/>
    </row>
    <row r="918" spans="2:2" ht="14.25" customHeight="1">
      <c r="B918" s="77"/>
    </row>
    <row r="919" spans="2:2" ht="14.25" customHeight="1">
      <c r="B919" s="77"/>
    </row>
    <row r="920" spans="2:2" ht="14.25" customHeight="1">
      <c r="B920" s="77"/>
    </row>
    <row r="921" spans="2:2" ht="14.25" customHeight="1">
      <c r="B921" s="77"/>
    </row>
    <row r="922" spans="2:2" ht="14.25" customHeight="1">
      <c r="B922" s="77"/>
    </row>
    <row r="923" spans="2:2" ht="14.25" customHeight="1">
      <c r="B923" s="77"/>
    </row>
    <row r="924" spans="2:2" ht="14.25" customHeight="1">
      <c r="B924" s="77"/>
    </row>
    <row r="925" spans="2:2" ht="14.25" customHeight="1">
      <c r="B925" s="77"/>
    </row>
    <row r="926" spans="2:2" ht="14.25" customHeight="1">
      <c r="B926" s="77"/>
    </row>
    <row r="927" spans="2:2" ht="14.25" customHeight="1">
      <c r="B927" s="77"/>
    </row>
    <row r="928" spans="2:2" ht="14.25" customHeight="1">
      <c r="B928" s="77"/>
    </row>
    <row r="929" spans="2:2" ht="14.25" customHeight="1">
      <c r="B929" s="77"/>
    </row>
    <row r="930" spans="2:2" ht="14.25" customHeight="1">
      <c r="B930" s="77"/>
    </row>
    <row r="931" spans="2:2" ht="14.25" customHeight="1">
      <c r="B931" s="77"/>
    </row>
    <row r="932" spans="2:2" ht="14.25" customHeight="1">
      <c r="B932" s="77"/>
    </row>
    <row r="933" spans="2:2" ht="14.25" customHeight="1">
      <c r="B933" s="77"/>
    </row>
    <row r="934" spans="2:2" ht="14.25" customHeight="1">
      <c r="B934" s="77"/>
    </row>
    <row r="935" spans="2:2" ht="14.25" customHeight="1">
      <c r="B935" s="77"/>
    </row>
    <row r="936" spans="2:2" ht="14.25" customHeight="1">
      <c r="B936" s="77"/>
    </row>
    <row r="937" spans="2:2" ht="14.25" customHeight="1">
      <c r="B937" s="77"/>
    </row>
    <row r="938" spans="2:2" ht="14.25" customHeight="1">
      <c r="B938" s="77"/>
    </row>
    <row r="939" spans="2:2" ht="14.25" customHeight="1">
      <c r="B939" s="77"/>
    </row>
    <row r="940" spans="2:2" ht="14.25" customHeight="1">
      <c r="B940" s="77"/>
    </row>
    <row r="941" spans="2:2" ht="14.25" customHeight="1">
      <c r="B941" s="77"/>
    </row>
    <row r="942" spans="2:2" ht="14.25" customHeight="1">
      <c r="B942" s="77"/>
    </row>
    <row r="943" spans="2:2" ht="14.25" customHeight="1">
      <c r="B943" s="77"/>
    </row>
    <row r="944" spans="2:2" ht="14.25" customHeight="1">
      <c r="B944" s="77"/>
    </row>
    <row r="945" spans="2:2" ht="14.25" customHeight="1">
      <c r="B945" s="77"/>
    </row>
    <row r="946" spans="2:2" ht="14.25" customHeight="1">
      <c r="B946" s="77"/>
    </row>
    <row r="947" spans="2:2" ht="14.25" customHeight="1">
      <c r="B947" s="77"/>
    </row>
    <row r="948" spans="2:2" ht="14.25" customHeight="1">
      <c r="B948" s="77"/>
    </row>
    <row r="949" spans="2:2" ht="14.25" customHeight="1">
      <c r="B949" s="77"/>
    </row>
    <row r="950" spans="2:2" ht="14.25" customHeight="1">
      <c r="B950" s="77"/>
    </row>
    <row r="951" spans="2:2" ht="14.25" customHeight="1">
      <c r="B951" s="77"/>
    </row>
    <row r="952" spans="2:2" ht="14.25" customHeight="1">
      <c r="B952" s="77"/>
    </row>
    <row r="953" spans="2:2" ht="14.25" customHeight="1">
      <c r="B953" s="77"/>
    </row>
    <row r="954" spans="2:2" ht="14.25" customHeight="1">
      <c r="B954" s="77"/>
    </row>
    <row r="955" spans="2:2" ht="14.25" customHeight="1">
      <c r="B955" s="77"/>
    </row>
    <row r="956" spans="2:2" ht="14.25" customHeight="1">
      <c r="B956" s="77"/>
    </row>
    <row r="957" spans="2:2" ht="14.25" customHeight="1">
      <c r="B957" s="77"/>
    </row>
    <row r="958" spans="2:2" ht="14.25" customHeight="1">
      <c r="B958" s="77"/>
    </row>
    <row r="959" spans="2:2" ht="14.25" customHeight="1">
      <c r="B959" s="77"/>
    </row>
    <row r="960" spans="2:2" ht="14.25" customHeight="1">
      <c r="B960" s="77"/>
    </row>
    <row r="961" spans="2:2" ht="14.25" customHeight="1">
      <c r="B961" s="77"/>
    </row>
    <row r="962" spans="2:2" ht="14.25" customHeight="1">
      <c r="B962" s="77"/>
    </row>
    <row r="963" spans="2:2" ht="14.25" customHeight="1">
      <c r="B963" s="77"/>
    </row>
    <row r="964" spans="2:2" ht="14.25" customHeight="1">
      <c r="B964" s="77"/>
    </row>
    <row r="965" spans="2:2" ht="14.25" customHeight="1">
      <c r="B965" s="77"/>
    </row>
    <row r="966" spans="2:2" ht="14.25" customHeight="1">
      <c r="B966" s="77"/>
    </row>
    <row r="967" spans="2:2" ht="14.25" customHeight="1">
      <c r="B967" s="77"/>
    </row>
    <row r="968" spans="2:2" ht="14.25" customHeight="1">
      <c r="B968" s="77"/>
    </row>
    <row r="969" spans="2:2" ht="14.25" customHeight="1">
      <c r="B969" s="77"/>
    </row>
    <row r="970" spans="2:2" ht="14.25" customHeight="1">
      <c r="B970" s="77"/>
    </row>
    <row r="971" spans="2:2" ht="14.25" customHeight="1">
      <c r="B971" s="77"/>
    </row>
    <row r="972" spans="2:2" ht="14.25" customHeight="1">
      <c r="B972" s="77"/>
    </row>
    <row r="973" spans="2:2" ht="14.25" customHeight="1">
      <c r="B973" s="77"/>
    </row>
    <row r="974" spans="2:2" ht="14.25" customHeight="1">
      <c r="B974" s="77"/>
    </row>
    <row r="975" spans="2:2" ht="14.25" customHeight="1">
      <c r="B975" s="77"/>
    </row>
    <row r="976" spans="2:2" ht="14.25" customHeight="1">
      <c r="B976" s="77"/>
    </row>
    <row r="977" spans="2:2" ht="14.25" customHeight="1">
      <c r="B977" s="77"/>
    </row>
    <row r="978" spans="2:2" ht="14.25" customHeight="1">
      <c r="B978" s="77"/>
    </row>
    <row r="979" spans="2:2" ht="14.25" customHeight="1">
      <c r="B979" s="77"/>
    </row>
    <row r="980" spans="2:2" ht="14.25" customHeight="1">
      <c r="B980" s="77"/>
    </row>
    <row r="981" spans="2:2" ht="14.25" customHeight="1">
      <c r="B981" s="77"/>
    </row>
    <row r="982" spans="2:2" ht="14.25" customHeight="1">
      <c r="B982" s="77"/>
    </row>
    <row r="983" spans="2:2" ht="14.25" customHeight="1">
      <c r="B983" s="77"/>
    </row>
    <row r="984" spans="2:2" ht="14.25" customHeight="1">
      <c r="B984" s="77"/>
    </row>
    <row r="985" spans="2:2" ht="14.25" customHeight="1">
      <c r="B985" s="77"/>
    </row>
    <row r="986" spans="2:2" ht="14.25" customHeight="1">
      <c r="B986" s="77"/>
    </row>
    <row r="987" spans="2:2" ht="14.25" customHeight="1">
      <c r="B987" s="77"/>
    </row>
    <row r="988" spans="2:2" ht="14.25" customHeight="1">
      <c r="B988" s="77"/>
    </row>
    <row r="989" spans="2:2" ht="14.25" customHeight="1">
      <c r="B989" s="77"/>
    </row>
    <row r="990" spans="2:2" ht="14.25" customHeight="1">
      <c r="B990" s="77"/>
    </row>
    <row r="991" spans="2:2" ht="14.25" customHeight="1">
      <c r="B991" s="77"/>
    </row>
    <row r="992" spans="2:2" ht="14.25" customHeight="1">
      <c r="B992" s="77"/>
    </row>
    <row r="993" spans="2:2" ht="14.25" customHeight="1">
      <c r="B993" s="77"/>
    </row>
    <row r="994" spans="2:2" ht="14.25" customHeight="1">
      <c r="B994" s="77"/>
    </row>
    <row r="995" spans="2:2" ht="14.25" customHeight="1">
      <c r="B995" s="77"/>
    </row>
    <row r="996" spans="2:2" ht="14.25" customHeight="1">
      <c r="B996" s="77"/>
    </row>
    <row r="997" spans="2:2" ht="14.25" customHeight="1">
      <c r="B997" s="77"/>
    </row>
    <row r="998" spans="2:2" ht="14.25" customHeight="1">
      <c r="B998" s="77"/>
    </row>
    <row r="999" spans="2:2" ht="14.25" customHeight="1">
      <c r="B999" s="77"/>
    </row>
    <row r="1000" spans="2:2" ht="14.25" customHeight="1">
      <c r="B1000" s="77"/>
    </row>
    <row r="1001" spans="2:2" ht="14.25" customHeight="1">
      <c r="B1001" s="77"/>
    </row>
    <row r="1002" spans="2:2" ht="14.25" customHeight="1">
      <c r="B1002" s="77"/>
    </row>
    <row r="1003" spans="2:2" ht="14.25" customHeight="1">
      <c r="B1003" s="77"/>
    </row>
    <row r="1004" spans="2:2" ht="14.25" customHeight="1">
      <c r="B1004" s="77"/>
    </row>
    <row r="1005" spans="2:2" ht="14.25" customHeight="1">
      <c r="B1005" s="77"/>
    </row>
    <row r="1006" spans="2:2" ht="14.25" customHeight="1">
      <c r="B1006" s="77"/>
    </row>
    <row r="1007" spans="2:2" ht="14.25" customHeight="1">
      <c r="B1007" s="77"/>
    </row>
    <row r="1008" spans="2:2" ht="14.25" customHeight="1">
      <c r="B1008" s="77"/>
    </row>
    <row r="1009" spans="2:2" ht="14.25" customHeight="1">
      <c r="B1009" s="77"/>
    </row>
    <row r="1010" spans="2:2" ht="14.25" customHeight="1">
      <c r="B1010" s="77"/>
    </row>
    <row r="1011" spans="2:2" ht="14.25" customHeight="1">
      <c r="B1011" s="77"/>
    </row>
    <row r="1012" spans="2:2" ht="14.25" customHeight="1">
      <c r="B1012" s="77"/>
    </row>
    <row r="1013" spans="2:2" ht="14.25" customHeight="1">
      <c r="B1013" s="77"/>
    </row>
    <row r="1014" spans="2:2" ht="14.25" customHeight="1">
      <c r="B1014" s="77"/>
    </row>
    <row r="1015" spans="2:2" ht="14.25" customHeight="1">
      <c r="B1015" s="77"/>
    </row>
    <row r="1016" spans="2:2" ht="14.25" customHeight="1">
      <c r="B1016" s="77"/>
    </row>
    <row r="1017" spans="2:2" ht="14.25" customHeight="1">
      <c r="B1017" s="77"/>
    </row>
    <row r="1018" spans="2:2" ht="14.25" customHeight="1">
      <c r="B1018" s="77"/>
    </row>
    <row r="1019" spans="2:2" ht="14.25" customHeight="1">
      <c r="B1019" s="77"/>
    </row>
    <row r="1020" spans="2:2" ht="14.25" customHeight="1">
      <c r="B1020" s="77"/>
    </row>
    <row r="1021" spans="2:2" ht="14.25" customHeight="1">
      <c r="B1021" s="77"/>
    </row>
    <row r="1022" spans="2:2" ht="14.25" customHeight="1">
      <c r="B1022" s="77"/>
    </row>
    <row r="1023" spans="2:2" ht="14.25" customHeight="1">
      <c r="B1023" s="77"/>
    </row>
    <row r="1024" spans="2:2" ht="14.25" customHeight="1">
      <c r="B1024" s="77"/>
    </row>
    <row r="1025" spans="2:2" ht="14.25" customHeight="1">
      <c r="B1025" s="77"/>
    </row>
    <row r="1026" spans="2:2" ht="14.25" customHeight="1">
      <c r="B1026" s="77"/>
    </row>
    <row r="1027" spans="2:2" ht="14.25" customHeight="1">
      <c r="B1027" s="77"/>
    </row>
    <row r="1028" spans="2:2" ht="14.25" customHeight="1">
      <c r="B1028" s="77"/>
    </row>
    <row r="1029" spans="2:2" ht="14.25" customHeight="1">
      <c r="B1029" s="77"/>
    </row>
    <row r="1030" spans="2:2" ht="14.25" customHeight="1">
      <c r="B1030" s="77"/>
    </row>
    <row r="1031" spans="2:2" ht="14.25" customHeight="1">
      <c r="B1031" s="77"/>
    </row>
    <row r="1032" spans="2:2" ht="14.25" customHeight="1">
      <c r="B1032" s="77"/>
    </row>
    <row r="1033" spans="2:2" ht="14.25" customHeight="1">
      <c r="B1033" s="77"/>
    </row>
    <row r="1034" spans="2:2" ht="14.25" customHeight="1">
      <c r="B1034" s="77"/>
    </row>
    <row r="1035" spans="2:2" ht="14.25" customHeight="1">
      <c r="B1035" s="77"/>
    </row>
    <row r="1036" spans="2:2" ht="14.25" customHeight="1">
      <c r="B1036" s="77"/>
    </row>
    <row r="1037" spans="2:2" ht="14.25" customHeight="1">
      <c r="B1037" s="77"/>
    </row>
    <row r="1038" spans="2:2" ht="14.25" customHeight="1">
      <c r="B1038" s="77"/>
    </row>
    <row r="1039" spans="2:2" ht="14.25" customHeight="1">
      <c r="B1039" s="77"/>
    </row>
    <row r="1040" spans="2:2" ht="14.25" customHeight="1">
      <c r="B1040" s="77"/>
    </row>
    <row r="1041" spans="2:2" ht="14.25" customHeight="1">
      <c r="B1041" s="77"/>
    </row>
    <row r="1042" spans="2:2" ht="14.25" customHeight="1">
      <c r="B1042" s="77"/>
    </row>
    <row r="1043" spans="2:2" ht="14.25" customHeight="1">
      <c r="B1043" s="77"/>
    </row>
    <row r="1044" spans="2:2" ht="14.25" customHeight="1">
      <c r="B1044" s="77"/>
    </row>
    <row r="1045" spans="2:2" ht="14.25" customHeight="1">
      <c r="B1045" s="77"/>
    </row>
    <row r="1046" spans="2:2" ht="14.25" customHeight="1">
      <c r="B1046" s="77"/>
    </row>
    <row r="1047" spans="2:2" ht="14.25" customHeight="1">
      <c r="B1047" s="77"/>
    </row>
    <row r="1048" spans="2:2" ht="14.25" customHeight="1">
      <c r="B1048" s="77"/>
    </row>
    <row r="1049" spans="2:2" ht="14.25" customHeight="1">
      <c r="B1049" s="77"/>
    </row>
  </sheetData>
  <sheetProtection algorithmName="SHA-512" hashValue="/eEQ0x0zxZH2F7qlR5h1TMrVt2Zfp32ryyWVxHz/X8PH/3o+0bYzbDxBTFqVn7R7/cP7NuwxmP+aKDy1qQkcIQ==" saltValue="2SAcwApNIQcEGtWonuK8iQ==" spinCount="100000" sheet="1" objects="1" scenarios="1"/>
  <autoFilter ref="B11:K43" xr:uid="{00000000-0001-0000-0600-000000000000}"/>
  <mergeCells count="11">
    <mergeCell ref="A1:M1"/>
    <mergeCell ref="A2:M2"/>
    <mergeCell ref="C80:E80"/>
    <mergeCell ref="C83:E83"/>
    <mergeCell ref="C70:E70"/>
    <mergeCell ref="A3:M3"/>
    <mergeCell ref="A4:M4"/>
    <mergeCell ref="A7:M8"/>
    <mergeCell ref="A9:M9"/>
    <mergeCell ref="A6:M6"/>
    <mergeCell ref="A5:M5"/>
  </mergeCells>
  <hyperlinks>
    <hyperlink ref="B64"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USUARIO</cp:lastModifiedBy>
  <cp:lastPrinted>2024-11-12T03:14:44Z</cp:lastPrinted>
  <dcterms:created xsi:type="dcterms:W3CDTF">2024-11-03T19:02:36Z</dcterms:created>
  <dcterms:modified xsi:type="dcterms:W3CDTF">2025-03-24T20:05:08Z</dcterms:modified>
</cp:coreProperties>
</file>