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G:\.shortcut-targets-by-id\1lmcdvhTHU2CJ5R6QKLqdbhnb713GIv8c\1.1. Plan Estadístico Distrital\1. Formulación PET 2025-2029\4. Documento\ANEXOS\"/>
    </mc:Choice>
  </mc:AlternateContent>
  <xr:revisionPtr revIDLastSave="0" documentId="13_ncr:1_{81498934-47CE-4623-9211-BBED49353DC5}" xr6:coauthVersionLast="47" xr6:coauthVersionMax="47" xr10:uidLastSave="{00000000-0000-0000-0000-000000000000}"/>
  <workbookProtection workbookAlgorithmName="SHA-512" workbookHashValue="P94FlA+Nbt51Hazrz3U2e9rglpU71M9A/u38vWXorx7HmKRkREy5yEOoGYi35XRaIHIsufQlO+IhArGCJMapSQ==" workbookSaltValue="/nQyKurZOcm1WqOWsgatGw==" workbookSpinCount="100000" lockStructure="1"/>
  <bookViews>
    <workbookView xWindow="-120" yWindow="-120" windowWidth="21840" windowHeight="13020" firstSheet="4" activeTab="7"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6" hidden="1">'E. Metodología estadística'!$B$11:$K$173</definedName>
    <definedName name="_xlnm._FilterDatabase" localSheetId="7" hidden="1">'F. Accesibilidad y uso'!$B$11:$K$44</definedName>
    <definedName name="_xlnm.Print_Area" localSheetId="6">'E. Metodología estadística'!$A$1:$M$218</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77" i="7" l="1"/>
  <c r="I62" i="7"/>
  <c r="D80" i="7" s="1"/>
  <c r="B62" i="7"/>
  <c r="D200" i="6"/>
  <c r="D192" i="6"/>
  <c r="D184" i="6"/>
  <c r="D183" i="6"/>
  <c r="D182" i="6"/>
  <c r="D181" i="6"/>
  <c r="D180" i="6"/>
  <c r="D179" i="6"/>
  <c r="D68" i="7"/>
  <c r="D70" i="7" l="1"/>
  <c r="D69" i="7"/>
  <c r="D77" i="5"/>
  <c r="D78" i="7"/>
  <c r="D79" i="7"/>
  <c r="D199" i="6" l="1"/>
  <c r="D198" i="6"/>
  <c r="D191" i="6"/>
  <c r="D190" i="6"/>
  <c r="E179" i="6"/>
  <c r="E180" i="6"/>
  <c r="E181" i="6"/>
  <c r="E182" i="6"/>
  <c r="E183" i="6"/>
  <c r="E184" i="6"/>
  <c r="E190" i="6"/>
  <c r="E191" i="6"/>
  <c r="E192" i="6"/>
  <c r="E198" i="6"/>
  <c r="E199" i="6"/>
  <c r="E200" i="6"/>
  <c r="D78" i="5"/>
  <c r="D69" i="5"/>
  <c r="D79" i="5"/>
  <c r="D49" i="4"/>
  <c r="D43" i="4"/>
  <c r="D41" i="4"/>
  <c r="E78" i="7"/>
  <c r="F78" i="7" s="1"/>
  <c r="F198" i="6" l="1"/>
  <c r="F183" i="6"/>
  <c r="F200" i="6"/>
  <c r="F184" i="6"/>
  <c r="F180" i="6"/>
  <c r="F182" i="6"/>
  <c r="F199" i="6"/>
  <c r="F190" i="6"/>
  <c r="F181" i="6"/>
  <c r="F179" i="6"/>
  <c r="F192" i="6"/>
  <c r="F191" i="6"/>
  <c r="E30" i="3"/>
  <c r="F193" i="6" l="1"/>
  <c r="F201" i="6"/>
  <c r="F185" i="6"/>
  <c r="D81" i="5"/>
  <c r="D80" i="5"/>
  <c r="D76" i="5"/>
  <c r="D71" i="5"/>
  <c r="D70" i="5"/>
  <c r="D44" i="4"/>
  <c r="D51" i="4"/>
  <c r="D50" i="4"/>
  <c r="F203" i="6" l="1"/>
  <c r="F44" i="4"/>
  <c r="D42" i="4"/>
  <c r="F42" i="4" s="1"/>
  <c r="F41" i="4"/>
  <c r="A9" i="3"/>
  <c r="A9" i="2"/>
  <c r="E80" i="7"/>
  <c r="E79" i="7"/>
  <c r="F79" i="7" s="1"/>
  <c r="E77" i="7"/>
  <c r="F77" i="7" s="1"/>
  <c r="E70" i="7"/>
  <c r="E69" i="7"/>
  <c r="F69" i="7" s="1"/>
  <c r="E68" i="7"/>
  <c r="E81" i="5"/>
  <c r="F81" i="5" s="1"/>
  <c r="E80" i="5"/>
  <c r="F80" i="5" s="1"/>
  <c r="E79" i="5"/>
  <c r="E78" i="5"/>
  <c r="F78" i="5" s="1"/>
  <c r="E77" i="5"/>
  <c r="F77" i="5" s="1"/>
  <c r="E76" i="5"/>
  <c r="E71" i="5"/>
  <c r="F71" i="5" s="1"/>
  <c r="E70" i="5"/>
  <c r="E69" i="5"/>
  <c r="F69" i="5" s="1"/>
  <c r="K63" i="5"/>
  <c r="E51" i="4"/>
  <c r="F51" i="4" s="1"/>
  <c r="E50" i="4"/>
  <c r="E49" i="4"/>
  <c r="F49" i="4" s="1"/>
  <c r="F43" i="4"/>
  <c r="E36" i="3"/>
  <c r="E35" i="3"/>
  <c r="E29" i="3"/>
  <c r="E28" i="3"/>
  <c r="F68" i="7" l="1"/>
  <c r="F70" i="7"/>
  <c r="F80" i="7"/>
  <c r="F81" i="7" s="1"/>
  <c r="F29" i="3"/>
  <c r="G29" i="3" s="1"/>
  <c r="F76" i="5"/>
  <c r="F79" i="5"/>
  <c r="F70" i="5"/>
  <c r="F50" i="4"/>
  <c r="F52" i="4" s="1"/>
  <c r="F45" i="4"/>
  <c r="F82" i="5" l="1"/>
  <c r="F22" i="3" s="1"/>
  <c r="G22" i="3" s="1"/>
  <c r="F54" i="4"/>
  <c r="F30" i="3"/>
  <c r="G30" i="3" s="1"/>
  <c r="F72" i="5"/>
  <c r="F21" i="3" s="1"/>
  <c r="G21" i="3" s="1"/>
  <c r="F71" i="7"/>
  <c r="F36" i="3"/>
  <c r="G36" i="3" s="1"/>
  <c r="F14" i="3"/>
  <c r="G14" i="3" s="1"/>
  <c r="F15" i="3"/>
  <c r="G15" i="3" s="1"/>
  <c r="G23" i="3" l="1"/>
  <c r="E18" i="2" s="1"/>
  <c r="F18" i="2" s="1"/>
  <c r="G16" i="3"/>
  <c r="E17" i="2" s="1"/>
  <c r="F17" i="2" s="1"/>
  <c r="F28" i="3"/>
  <c r="G28" i="3" s="1"/>
  <c r="G31" i="3" s="1"/>
  <c r="E19" i="2" s="1"/>
  <c r="F19" i="2" s="1"/>
  <c r="F35" i="3"/>
  <c r="G35" i="3" s="1"/>
  <c r="F84" i="7"/>
  <c r="F84" i="5"/>
  <c r="G37" i="3" l="1"/>
  <c r="E20" i="2" s="1"/>
  <c r="F20" i="2" s="1"/>
  <c r="F21"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2D3CAB40-7E1C-469A-BCFB-C2784AE494AE}">
      <text>
        <r>
          <rPr>
            <b/>
            <sz val="9"/>
            <color indexed="81"/>
            <rFont val="Tahoma"/>
            <family val="2"/>
          </rPr>
          <t>DELL:</t>
        </r>
        <r>
          <rPr>
            <sz val="9"/>
            <color indexed="81"/>
            <rFont val="Tahoma"/>
            <family val="2"/>
          </rPr>
          <t xml:space="preserve">
100%
</t>
        </r>
      </text>
    </comment>
    <comment ref="I13" authorId="0" shapeId="0" xr:uid="{67E4B2D9-E574-445B-B06B-FEA9372123A6}">
      <text>
        <r>
          <rPr>
            <b/>
            <sz val="9"/>
            <color indexed="81"/>
            <rFont val="Tahoma"/>
            <family val="2"/>
          </rPr>
          <t>DELL:</t>
        </r>
        <r>
          <rPr>
            <sz val="9"/>
            <color indexed="81"/>
            <rFont val="Tahoma"/>
            <family val="2"/>
          </rPr>
          <t xml:space="preserve">
100%
</t>
        </r>
      </text>
    </comment>
    <comment ref="I14" authorId="0" shapeId="0" xr:uid="{8F264894-4BD6-418A-8F52-B5868D361BC9}">
      <text>
        <r>
          <rPr>
            <b/>
            <sz val="9"/>
            <color indexed="81"/>
            <rFont val="Tahoma"/>
            <family val="2"/>
          </rPr>
          <t>DELL:</t>
        </r>
        <r>
          <rPr>
            <sz val="9"/>
            <color indexed="81"/>
            <rFont val="Tahoma"/>
            <family val="2"/>
          </rPr>
          <t xml:space="preserve">
25%
</t>
        </r>
      </text>
    </comment>
    <comment ref="I17" authorId="0" shapeId="0" xr:uid="{11D80042-55D0-427F-896A-3AA0B2C2ABE9}">
      <text>
        <r>
          <rPr>
            <b/>
            <sz val="9"/>
            <color indexed="81"/>
            <rFont val="Tahoma"/>
            <family val="2"/>
          </rPr>
          <t>DELL:</t>
        </r>
        <r>
          <rPr>
            <sz val="9"/>
            <color indexed="81"/>
            <rFont val="Tahoma"/>
            <family val="2"/>
          </rPr>
          <t xml:space="preserve">
25%
</t>
        </r>
      </text>
    </comment>
    <comment ref="I20" authorId="0" shapeId="0" xr:uid="{555EB35B-0E33-406F-83DF-6C9CBF75CB1C}">
      <text>
        <r>
          <rPr>
            <b/>
            <sz val="9"/>
            <color indexed="81"/>
            <rFont val="Tahoma"/>
            <family val="2"/>
          </rPr>
          <t>DELL:</t>
        </r>
        <r>
          <rPr>
            <sz val="9"/>
            <color indexed="81"/>
            <rFont val="Tahoma"/>
            <family val="2"/>
          </rPr>
          <t xml:space="preserve">
25%
</t>
        </r>
      </text>
    </comment>
    <comment ref="I22" authorId="0" shapeId="0" xr:uid="{8FFD84C0-CDA9-4A05-8402-18C3E7F735AD}">
      <text>
        <r>
          <rPr>
            <b/>
            <sz val="9"/>
            <color indexed="81"/>
            <rFont val="Tahoma"/>
            <family val="2"/>
          </rPr>
          <t>DELL:</t>
        </r>
        <r>
          <rPr>
            <sz val="9"/>
            <color indexed="81"/>
            <rFont val="Tahoma"/>
            <family val="2"/>
          </rPr>
          <t xml:space="preserve">
25%
</t>
        </r>
      </text>
    </comment>
    <comment ref="I25" authorId="0" shapeId="0" xr:uid="{DB16F448-E793-4E58-B898-2ED571EB3819}">
      <text>
        <r>
          <rPr>
            <b/>
            <sz val="9"/>
            <color indexed="81"/>
            <rFont val="Tahoma"/>
            <family val="2"/>
          </rPr>
          <t>DELL:</t>
        </r>
        <r>
          <rPr>
            <sz val="9"/>
            <color indexed="81"/>
            <rFont val="Tahoma"/>
            <family val="2"/>
          </rPr>
          <t xml:space="preserve">
66,7%=2/3
</t>
        </r>
      </text>
    </comment>
    <comment ref="I35" authorId="0" shapeId="0" xr:uid="{E9F4BC51-8B51-41BA-8535-280D47A2F245}">
      <text>
        <r>
          <rPr>
            <b/>
            <sz val="9"/>
            <color indexed="81"/>
            <rFont val="Tahoma"/>
            <family val="2"/>
          </rPr>
          <t>DELL:</t>
        </r>
        <r>
          <rPr>
            <sz val="9"/>
            <color indexed="81"/>
            <rFont val="Tahoma"/>
            <family val="2"/>
          </rPr>
          <t xml:space="preserve">
50%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E2953FA3-E944-465B-ABE8-FC9B396E2D1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3" authorId="0" shapeId="0" xr:uid="{B6B411BE-AB65-43DD-9EFD-A36E8F742F1D}">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4" authorId="0" shapeId="0" xr:uid="{A545C39A-82BB-4DD1-8FB8-C5C9EADD87BD}">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8" authorId="0" shapeId="0" xr:uid="{3157E4AB-D11F-413E-BDEF-0E93C67BBC3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9" authorId="0" shapeId="0" xr:uid="{132322D6-5497-4D63-AD80-A6CB629D28C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2" authorId="0" shapeId="0" xr:uid="{8A1FE77E-5FEF-4AEE-9033-9453DCE0E07A}">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3" authorId="0" shapeId="0" xr:uid="{6BF77A3E-F043-4960-A789-B8D66D05C291}">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4" authorId="0" shapeId="0" xr:uid="{D08C5E74-8397-4192-9976-55B3CFE3D1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9" authorId="0" shapeId="0" xr:uid="{E1BA4C9D-8040-49D7-9D22-1F887F6A35AD}">
      <text>
        <r>
          <rPr>
            <b/>
            <sz val="9"/>
            <color indexed="81"/>
            <rFont val="Tahoma"/>
            <family val="2"/>
          </rPr>
          <t>DELL:</t>
        </r>
        <r>
          <rPr>
            <sz val="9"/>
            <color indexed="81"/>
            <rFont val="Tahoma"/>
            <family val="2"/>
          </rPr>
          <t xml:space="preserve">
100%
</t>
        </r>
      </text>
    </comment>
    <comment ref="I33" authorId="0" shapeId="0" xr:uid="{9B6DE681-3BC6-4A55-9276-BB7CAE1BBBD2}">
      <text>
        <r>
          <rPr>
            <b/>
            <sz val="9"/>
            <color indexed="81"/>
            <rFont val="Tahoma"/>
            <family val="2"/>
          </rPr>
          <t>DELL:</t>
        </r>
        <r>
          <rPr>
            <sz val="9"/>
            <color indexed="81"/>
            <rFont val="Tahoma"/>
            <family val="2"/>
          </rPr>
          <t xml:space="preserve">
50%
</t>
        </r>
      </text>
    </comment>
    <comment ref="I38" authorId="0" shapeId="0" xr:uid="{5DA7C7FE-F6F6-43DA-B2A4-DC4B52AA3C32}">
      <text>
        <r>
          <rPr>
            <b/>
            <sz val="9"/>
            <color indexed="81"/>
            <rFont val="Tahoma"/>
            <family val="2"/>
          </rPr>
          <t>DELL:</t>
        </r>
        <r>
          <rPr>
            <sz val="9"/>
            <color indexed="81"/>
            <rFont val="Tahoma"/>
            <family val="2"/>
          </rPr>
          <t xml:space="preserve">
100%
</t>
        </r>
      </text>
    </comment>
    <comment ref="I42" authorId="0" shapeId="0" xr:uid="{08D3469C-3B02-4F2B-BB05-CEA94C27B56D}">
      <text>
        <r>
          <rPr>
            <b/>
            <sz val="9"/>
            <color indexed="81"/>
            <rFont val="Tahoma"/>
            <family val="2"/>
          </rPr>
          <t>DELL:</t>
        </r>
        <r>
          <rPr>
            <sz val="9"/>
            <color indexed="81"/>
            <rFont val="Tahoma"/>
            <family val="2"/>
          </rPr>
          <t xml:space="preserve">
50%
</t>
        </r>
      </text>
    </comment>
    <comment ref="I45" authorId="0" shapeId="0" xr:uid="{D3DCE2B9-1A09-4395-933F-9BFBE8982AD1}">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6" authorId="0" shapeId="0" xr:uid="{5B8F6BDD-7A3C-4AC7-9763-8D1E4A0C6174}">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7" authorId="0" shapeId="0" xr:uid="{79A9EA3E-91C3-45A9-96E7-CD6558E70308}">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8" authorId="0" shapeId="0" xr:uid="{60C05078-2ED3-408A-AD8A-867342F0D5DC}">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9" authorId="0" shapeId="0" xr:uid="{8A054594-8000-404B-BD43-9A44D72BD6C9}">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0" authorId="0" shapeId="0" xr:uid="{20C63D72-E181-475C-8DB5-8BDC15A0D6F7}">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1" authorId="0" shapeId="0" xr:uid="{F2A8A32B-6B37-4B46-98DB-53C69F012C09}">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2" authorId="0" shapeId="0" xr:uid="{E02CE03E-9AC1-4C99-86BD-78A0DC32C14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3" authorId="0" shapeId="0" xr:uid="{CDCC7DA1-413D-4624-884B-8CAE20B21D75}">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4" authorId="0" shapeId="0" xr:uid="{46BBB23D-1177-49A0-B5A1-0A89974EEDCF}">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5" authorId="0" shapeId="0" xr:uid="{9CA922A6-3091-4FB6-8812-B96DDD2C0E9E}">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6" authorId="0" shapeId="0" xr:uid="{4014A308-19C8-407C-AEC0-939D04D8E54D}">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7" authorId="0" shapeId="0" xr:uid="{69049555-F849-4016-B232-F40C11D29D49}">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60" authorId="0" shapeId="0" xr:uid="{F81FFC0B-3E05-42ED-B54B-BEE5D194C8CD}">
      <text>
        <r>
          <rPr>
            <b/>
            <sz val="9"/>
            <color indexed="81"/>
            <rFont val="Tahoma"/>
            <family val="2"/>
          </rPr>
          <t>DELL:</t>
        </r>
        <r>
          <rPr>
            <sz val="9"/>
            <color indexed="81"/>
            <rFont val="Tahoma"/>
            <family val="2"/>
          </rPr>
          <t xml:space="preserve">
50%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E32F9E5-1EF6-45F3-A76A-0F3FDD27ED92}">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3" authorId="0" shapeId="0" xr:uid="{9F45DC28-79C1-4EEA-9D6C-3E39984F47FC}">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4" authorId="0" shapeId="0" xr:uid="{95BDB3F7-AC90-46D2-B186-E24D3AA70BDC}">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5" authorId="0" shapeId="0" xr:uid="{F910ABE4-C0EC-4C01-9186-C8F8EE596E69}">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6" authorId="0" shapeId="0" xr:uid="{755EFC04-B67C-40D8-AE5A-081F70ECF03E}">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7" authorId="0" shapeId="0" xr:uid="{CCBFBD33-FDA1-4C8F-B414-953F22DDF4F6}">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8" authorId="0" shapeId="0" xr:uid="{E42751FD-46A6-4D58-85D8-5B5AE9D40477}">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9" authorId="0" shapeId="0" xr:uid="{225C3785-CDC1-45F1-BAB4-FB311DD4AC85}">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0" authorId="0" shapeId="0" xr:uid="{C53D2F9F-F93D-422C-9795-002F89B08B9D}">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1" authorId="0" shapeId="0" xr:uid="{140F18F7-1AB3-4A2F-8A12-C7023171B893}">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2" authorId="0" shapeId="0" xr:uid="{35EAFAB1-EF2D-4359-9046-E53A8A9CE52D}">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3" authorId="0" shapeId="0" xr:uid="{5F5C188D-496F-4B6B-9E4C-96F33745A146}">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25" authorId="0" shapeId="0" xr:uid="{DA867E6B-DBDF-4AE3-96D5-F3619CC5530F}">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6" authorId="0" shapeId="0" xr:uid="{911EA296-4CC2-4ACE-A805-80787C44235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7" authorId="0" shapeId="0" xr:uid="{4B47A98D-EB34-4BE3-B05B-DA29334F2D25}">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8" authorId="0" shapeId="0" xr:uid="{7B6B1C48-E771-48C5-A1ED-F43B9BB16A7D}">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9" authorId="0" shapeId="0" xr:uid="{B18499D7-A0D8-438B-92B6-75D6995A12D7}">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1" authorId="0" shapeId="0" xr:uid="{A3007BAE-C1DC-4A4F-850B-832F07E5164B}">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2" authorId="0" shapeId="0" xr:uid="{954F51BF-77B6-498D-8F11-F0434AA3D25D}">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3" authorId="0" shapeId="0" xr:uid="{E9CF0F2D-5C13-4B4F-8E7D-E3279C7FA65A}">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34" authorId="0" shapeId="0" xr:uid="{0BCFA5D8-0AB7-4C26-B081-C66B888D24D8}">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35" authorId="0" shapeId="0" xr:uid="{053F366F-88DF-441C-AE02-3E3D0C24D6EA}">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6" authorId="0" shapeId="0" xr:uid="{2A4227E9-4BBD-49DC-A5F3-493AC9FF9235}">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7" authorId="0" shapeId="0" xr:uid="{91BB216B-2412-4421-B9FF-BE292184F3F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8" authorId="0" shapeId="0" xr:uid="{7A604B4E-D24A-4D3F-AF8C-823DB9559333}">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9" authorId="0" shapeId="0" xr:uid="{10F3FD9C-B9A6-40FC-888F-D2862E6C73E4}">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0" authorId="0" shapeId="0" xr:uid="{6DCAD895-3078-44A3-8DC1-33269E78D825}">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41" authorId="0" shapeId="0" xr:uid="{33DABB81-D55B-4652-A7A6-7E9AEF4657A4}">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43" authorId="0" shapeId="0" xr:uid="{BB264368-3D06-4958-B6B3-B2B2BA33857C}">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44" authorId="0" shapeId="0" xr:uid="{6E83D401-A678-46A4-A748-177137D27ECC}">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5" authorId="0" shapeId="0" xr:uid="{2231F210-0664-4CCA-946C-878036F3EE53}">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6" authorId="0" shapeId="0" xr:uid="{EC421E1A-CED1-4EBF-94E1-74CC252385DB}">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47" authorId="0" shapeId="0" xr:uid="{4EBDAF6D-BDAC-41E6-AA01-832270E86504}">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48" authorId="0" shapeId="0" xr:uid="{9904EC32-4EA4-43D4-8BCC-4621ACE30923}">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49" authorId="0" shapeId="0" xr:uid="{77CAE247-FD67-4B08-9058-43E5F42782AA}">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50" authorId="0" shapeId="0" xr:uid="{645A9A32-02D3-404F-8B67-D5D77A23D788}">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1" authorId="0" shapeId="0" xr:uid="{278C45F8-3C68-40F3-A893-1E48A11E61A8}">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52" authorId="0" shapeId="0" xr:uid="{7102FD9C-776E-4DFD-A820-941123928BC3}">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53" authorId="0" shapeId="0" xr:uid="{441EFC28-637C-4870-8A12-15C437E1464D}">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55" authorId="0" shapeId="0" xr:uid="{FCB3D516-99DC-4EC1-ABED-619392984A8C}">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56" authorId="0" shapeId="0" xr:uid="{F13936A6-0805-43EC-84CB-92E8D2AAB4AA}">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7" authorId="0" shapeId="0" xr:uid="{BACE030E-FBC6-43AB-8FCD-AE17AEF1A7BC}">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58" authorId="0" shapeId="0" xr:uid="{E3276005-3CA3-4535-8BD6-80B282A2C8B1}">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59" authorId="0" shapeId="0" xr:uid="{24066DD1-2074-4E11-A162-29E1A504E746}">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60" authorId="0" shapeId="0" xr:uid="{EB140405-0272-48AC-B31C-7E26F4FBC06A}">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61" authorId="0" shapeId="0" xr:uid="{4A4AD776-7E52-454A-91E8-100398D19D05}">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62" authorId="0" shapeId="0" xr:uid="{5CF1638A-83D6-4EF6-853A-D63E7DC7139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3" authorId="0" shapeId="0" xr:uid="{8AABEDE9-63BC-4763-B555-F3511C8AD314}">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64" authorId="0" shapeId="0" xr:uid="{EF01BE4F-B9D6-45F2-A9C1-933BEEABDD89}">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65" authorId="0" shapeId="0" xr:uid="{95AB72BE-061B-4D36-8D91-B7F1D8AA8AFE}">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66" authorId="0" shapeId="0" xr:uid="{33C7F624-F5CA-4CE7-8F03-93C276B4F594}">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67" authorId="0" shapeId="0" xr:uid="{E24DB759-A960-46C0-9840-BCEE1F647D3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68" authorId="0" shapeId="0" xr:uid="{5295FA8E-5379-4FAD-9E9F-551DA5C3327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9" authorId="0" shapeId="0" xr:uid="{475DC3A1-3A6D-4C2D-908C-2B3B3AAC9A65}">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70" authorId="0" shapeId="0" xr:uid="{12DD6C53-E217-4A9C-A989-A91FE8A07C8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71" authorId="0" shapeId="0" xr:uid="{7E45490B-E748-45CB-8AF1-60F5A554221F}">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72" authorId="0" shapeId="0" xr:uid="{589BF6B2-2637-489A-95C6-9468985AA7B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73" authorId="0" shapeId="0" xr:uid="{DC0425A2-C8B2-4C28-AE42-26CED8D4BD69}">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74" authorId="0" shapeId="0" xr:uid="{9EB60E81-5610-415F-84F4-0BBB43E27E27}">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75" authorId="0" shapeId="0" xr:uid="{398AE7A2-E7E1-409A-861A-63C98DAF141F}">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76" authorId="0" shapeId="0" xr:uid="{5449313C-45AD-4CCD-B42D-ECBBA33A14E2}">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77" authorId="0" shapeId="0" xr:uid="{001D4503-DF48-4C12-AA59-59B2F069B7FC}">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78" authorId="0" shapeId="0" xr:uid="{7399FF76-EED2-45FA-975D-E1B558F1118E}">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79" authorId="0" shapeId="0" xr:uid="{1F62863C-FD05-4930-9079-5BA66CAFF803}">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80" authorId="0" shapeId="0" xr:uid="{1CF60810-21AE-44EC-9AE3-8CDFDE13EB8E}">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1" authorId="0" shapeId="0" xr:uid="{8AEACCB8-E077-4309-925F-B8B137207922}">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82" authorId="0" shapeId="0" xr:uid="{4CDDC4F2-F978-496E-9611-FB1B1F401E11}">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83" authorId="0" shapeId="0" xr:uid="{2C8DDF76-48A9-4693-9F0F-5C9CDA800123}">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84" authorId="0" shapeId="0" xr:uid="{D34E2706-FD26-4A00-8FB9-AE0EA6800BB8}">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85" authorId="0" shapeId="0" xr:uid="{E518E36C-DCF5-4C90-B203-399BBC023276}">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86" authorId="0" shapeId="0" xr:uid="{0BEE55C5-4CCA-45C0-AED6-51869D7FA41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7" authorId="0" shapeId="0" xr:uid="{F74C8D68-2363-475F-B4EE-EFA4DF2C2058}">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88" authorId="0" shapeId="0" xr:uid="{7A0BA75A-7B4F-4838-9CE1-22BDD1264A26}">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89" authorId="0" shapeId="0" xr:uid="{C6AABCF4-FDF0-42E3-A591-D3C922A27E15}">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90" authorId="0" shapeId="0" xr:uid="{283F8883-631A-4E2F-AC03-A63989CAB374}">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91" authorId="0" shapeId="0" xr:uid="{AA038F42-1C9A-4502-817E-F2C7BBFAA11B}">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92" authorId="0" shapeId="0" xr:uid="{47037677-5E5E-4A5A-B3B4-5FAE3F59BF66}">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3" authorId="0" shapeId="0" xr:uid="{F08237CE-7CAD-491A-A095-B8C026EE876C}">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94" authorId="0" shapeId="0" xr:uid="{5E9F9AAF-A696-4F2D-A0FA-5DFE6F8C88C1}">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95" authorId="0" shapeId="0" xr:uid="{94AED2FE-C6C1-4E14-AFD8-C2ED524B76A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96" authorId="0" shapeId="0" xr:uid="{1211A846-34C9-4879-B51B-F1F42AE4C02B}">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97" authorId="0" shapeId="0" xr:uid="{C6573E42-E109-4A99-AD34-BD5594AC3ACB}">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98" authorId="0" shapeId="0" xr:uid="{9A94610B-8453-4292-83F9-0D8FCD93BDE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9" authorId="0" shapeId="0" xr:uid="{3D1AEB75-06FF-4785-AC4B-4B21C2A9A11F}">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00" authorId="0" shapeId="0" xr:uid="{C3AB1240-07E7-4EA7-A299-5CE921EA1087}">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01" authorId="0" shapeId="0" xr:uid="{BD0E6BB4-97D6-4B37-ADA1-DAFC147E0133}">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03" authorId="0" shapeId="0" xr:uid="{9F62592D-7C83-40E6-894A-5E9DBFB219CE}">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04" authorId="0" shapeId="0" xr:uid="{D217AF26-059E-41C6-AFAE-7FB74FBE49C8}">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05" authorId="0" shapeId="0" xr:uid="{043C3026-9D5B-4FE3-8DAB-7EA4F3E05F9D}">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06" authorId="0" shapeId="0" xr:uid="{9621486F-A28F-482B-B123-6421F9CFFCD6}">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07" authorId="0" shapeId="0" xr:uid="{2887D262-CC45-45A2-81E4-4E4EDF3E2068}">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09" authorId="0" shapeId="0" xr:uid="{D1869657-4376-4294-A18A-B8D48202FF3F}">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10" authorId="0" shapeId="0" xr:uid="{9F720C2B-C2F2-4F0E-AB86-9A70F277134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11" authorId="0" shapeId="0" xr:uid="{C0E6FFF4-F1EF-46E1-9210-8E2EEE55BEAE}">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12" authorId="0" shapeId="0" xr:uid="{B9BFECAC-B5F3-4CC8-8B27-AD961F4F6E69}">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13" authorId="0" shapeId="0" xr:uid="{E8D6F46D-2E0B-4807-930E-2C3293E4CA6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14" authorId="0" shapeId="0" xr:uid="{7E236511-BBA6-4E3C-8BAC-92B3E80DD51F}">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15" authorId="0" shapeId="0" xr:uid="{86BACE1B-41F4-47A5-B1B3-AD83B989C914}">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16" authorId="0" shapeId="0" xr:uid="{A417126A-F224-4B00-AE29-A90C1B4D5BA7}">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17" authorId="0" shapeId="0" xr:uid="{8A41FCB4-792C-423D-9210-CAE32FC18A24}">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18" authorId="0" shapeId="0" xr:uid="{A0A06A0B-BF45-4389-BF18-F7C4EC37A4C6}">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19" authorId="0" shapeId="0" xr:uid="{8BA03EE5-2569-44AC-B3E9-0837B24BD13B}">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22" authorId="0" shapeId="0" xr:uid="{D36671A6-1E72-4B41-A2EB-9C0E7B574CCB}">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27" authorId="0" shapeId="0" xr:uid="{F2D87917-AA2A-419F-B704-D780F896CB58}">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28" authorId="0" shapeId="0" xr:uid="{F87EC96C-A3F3-4DA6-AA56-4DD897590AD2}">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29" authorId="0" shapeId="0" xr:uid="{A343D36E-67BF-4EAA-82FF-E877890119ED}">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33" authorId="0" shapeId="0" xr:uid="{51C35F81-0F53-4F50-B216-C4E6E77271B2}">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37" authorId="0" shapeId="0" xr:uid="{F1D6202F-FA28-49D6-9573-A63AB75B7DDE}">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38" authorId="0" shapeId="0" xr:uid="{0C886062-2BF5-44EE-8691-CD4148837018}">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44" authorId="0" shapeId="0" xr:uid="{0D5C9D4B-92DB-4190-AA2F-40EC75D5DEB6}">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D155" authorId="0" shapeId="0" xr:uid="{54BF7584-2249-474E-A186-28B2CA8C5801}">
      <text>
        <r>
          <rPr>
            <b/>
            <sz val="9"/>
            <color indexed="81"/>
            <rFont val="Tahoma"/>
            <family val="2"/>
          </rPr>
          <t>DELL:</t>
        </r>
        <r>
          <rPr>
            <sz val="9"/>
            <color indexed="81"/>
            <rFont val="Tahoma"/>
            <family val="2"/>
          </rPr>
          <t xml:space="preserve">
Como no tienen proceso de articulación, la respuesta sería no se articulan</t>
        </r>
      </text>
    </comment>
    <comment ref="I156" authorId="0" shapeId="0" xr:uid="{F13C819B-4636-4D14-9E92-D1042BE6B2B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57" authorId="0" shapeId="0" xr:uid="{8C0D66EF-61D4-49B3-BCEB-5834D739F20F}">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58" authorId="0" shapeId="0" xr:uid="{0EDA998A-806F-480C-AA0F-F6CDECC04401}">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59" authorId="0" shapeId="0" xr:uid="{D5B91013-47C0-480B-A8FE-9F9A15C633DD}">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60" authorId="0" shapeId="0" xr:uid="{78EA4F25-2D27-49BB-94B4-26ABABBAD47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66" authorId="0" shapeId="0" xr:uid="{2F7B4475-719C-404B-A822-381F88B39635}">
      <text>
        <r>
          <rPr>
            <b/>
            <sz val="9"/>
            <color indexed="81"/>
            <rFont val="Tahoma"/>
            <family val="2"/>
          </rPr>
          <t>DELL:</t>
        </r>
        <r>
          <rPr>
            <sz val="9"/>
            <color indexed="81"/>
            <rFont val="Tahoma"/>
            <family val="2"/>
          </rPr>
          <t xml:space="preserve">
100%
</t>
        </r>
      </text>
    </comment>
    <comment ref="I168" authorId="0" shapeId="0" xr:uid="{F6DC11FE-2AFA-4F3C-96BD-151A2BB0F3FB}">
      <text>
        <r>
          <rPr>
            <b/>
            <sz val="9"/>
            <color indexed="81"/>
            <rFont val="Tahoma"/>
            <family val="2"/>
          </rPr>
          <t>DELL:</t>
        </r>
        <r>
          <rPr>
            <sz val="9"/>
            <color indexed="81"/>
            <rFont val="Tahoma"/>
            <family val="2"/>
          </rPr>
          <t xml:space="preserve">
25%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8C46323-6699-4DA2-9C91-DEB6A8E3BD57}">
      <text>
        <r>
          <rPr>
            <b/>
            <sz val="9"/>
            <color indexed="81"/>
            <rFont val="Tahoma"/>
            <family val="2"/>
          </rPr>
          <t>DELL:</t>
        </r>
        <r>
          <rPr>
            <sz val="9"/>
            <color indexed="81"/>
            <rFont val="Tahoma"/>
            <family val="2"/>
          </rPr>
          <t xml:space="preserve">
25%
</t>
        </r>
      </text>
    </comment>
    <comment ref="I13" authorId="0" shapeId="0" xr:uid="{212FAEF1-4ACF-4FBF-A9DB-686E18861099}">
      <text>
        <r>
          <rPr>
            <b/>
            <sz val="9"/>
            <color indexed="81"/>
            <rFont val="Tahoma"/>
            <family val="2"/>
          </rPr>
          <t>DELL:</t>
        </r>
        <r>
          <rPr>
            <sz val="9"/>
            <color indexed="81"/>
            <rFont val="Tahoma"/>
            <family val="2"/>
          </rPr>
          <t xml:space="preserve">
25%
</t>
        </r>
      </text>
    </comment>
    <comment ref="I16" authorId="0" shapeId="0" xr:uid="{2408E371-41C0-4500-ACCE-95DAA37BDA9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19" authorId="0" shapeId="0" xr:uid="{A1B0CCCF-4208-4DD8-AF9F-48CAC2DCED8A}">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0" authorId="0" shapeId="0" xr:uid="{30601A38-A392-43AF-A454-B2BD716E3C5C}">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1" authorId="0" shapeId="0" xr:uid="{4933340E-F254-4A8D-8EA8-04384F50A09D}">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9" authorId="0" shapeId="0" xr:uid="{23E62F1F-B621-4DDD-992F-B231F3509B24}">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1" authorId="0" shapeId="0" xr:uid="{4FCC20E0-F17C-4E59-AE5F-D4C9C1476BDC}">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2" authorId="0" shapeId="0" xr:uid="{E280D1B2-73C8-45E7-8F8E-6EB06E04C42A}">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3" authorId="0" shapeId="0" xr:uid="{C7B8D388-7BCB-4887-98A6-1E22B19E3A77}">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6" authorId="0" shapeId="0" xr:uid="{6F7FDD64-9E7F-44D1-ACA7-8CD71143A160}">
      <text>
        <r>
          <rPr>
            <b/>
            <sz val="9"/>
            <color indexed="81"/>
            <rFont val="Tahoma"/>
            <family val="2"/>
          </rPr>
          <t>DELL:</t>
        </r>
        <r>
          <rPr>
            <sz val="9"/>
            <color indexed="81"/>
            <rFont val="Tahoma"/>
            <family val="2"/>
          </rPr>
          <t xml:space="preserve">
 1 opción 33,3333%
2 opciones 66,777%
3 opciones o más 100%
Si la respuesta de la 38 es no se realiza difusión(0%) debe evaluarse desde la 39 el resto de preguntas en 0
</t>
        </r>
      </text>
    </comment>
    <comment ref="I38" authorId="0" shapeId="0" xr:uid="{61E2B1D6-4AA4-45E5-A0B4-E6E994379044}">
      <text>
        <r>
          <rPr>
            <b/>
            <sz val="9"/>
            <color indexed="81"/>
            <rFont val="Tahoma"/>
            <family val="2"/>
          </rPr>
          <t>DELL:</t>
        </r>
        <r>
          <rPr>
            <sz val="9"/>
            <color indexed="81"/>
            <rFont val="Tahoma"/>
            <family val="2"/>
          </rPr>
          <t xml:space="preserve">
 1 opción 33,3333%
2 opciones 66,777%
3 opciones o más 100%
Si la respuesta de la 38 es no se realiza difusión(0%) debe evaluarse desde la 39 el resto de preguntas en 0
</t>
        </r>
      </text>
    </comment>
    <comment ref="I42" authorId="0" shapeId="0" xr:uid="{482B7E58-E9A2-4E8D-817C-0C0C6DF73F01}">
      <text>
        <r>
          <rPr>
            <b/>
            <sz val="9"/>
            <color indexed="81"/>
            <rFont val="Tahoma"/>
            <family val="2"/>
          </rPr>
          <t xml:space="preserve">DELL:
</t>
        </r>
        <r>
          <rPr>
            <sz val="9"/>
            <color indexed="81"/>
            <rFont val="Tahoma"/>
            <family val="2"/>
          </rPr>
          <t xml:space="preserve">40. la evaluación depende del # opciones seleccionadas
De 1 a 3 25%
De 4 a 6 50%
De 7 a 9 75%
más de 9 100%
cada evaluación debe sumar el total del nivel que corresponda. Ej: si son 4 es el 50% entonces cada opción vale el 12,5%
</t>
        </r>
      </text>
    </comment>
    <comment ref="I43" authorId="0" shapeId="0" xr:uid="{20EC8E37-4D9A-406C-B1BD-3F57F771920A}">
      <text>
        <r>
          <rPr>
            <b/>
            <sz val="9"/>
            <color indexed="81"/>
            <rFont val="Tahoma"/>
            <family val="2"/>
          </rPr>
          <t xml:space="preserve">DELL:
</t>
        </r>
        <r>
          <rPr>
            <sz val="9"/>
            <color indexed="81"/>
            <rFont val="Tahoma"/>
            <family val="2"/>
          </rPr>
          <t xml:space="preserve">40. la evaluación depende del # opciones seleccionadas
De 1 a 3 25%
De 4 a 6 50%
De 7 a 9 75%
más de 9 100%
cada evaluación debe sumar el total del nivel que corresponda. Ej: si son 4 es el 50% entonces cada opción vale el 12,5%
</t>
        </r>
      </text>
    </comment>
    <comment ref="I47" authorId="0" shapeId="0" xr:uid="{6E0F124C-B348-423A-985D-FD028F471D3A}">
      <text>
        <r>
          <rPr>
            <b/>
            <sz val="9"/>
            <color indexed="81"/>
            <rFont val="Tahoma"/>
            <family val="2"/>
          </rPr>
          <t xml:space="preserve">DELL:
</t>
        </r>
        <r>
          <rPr>
            <sz val="9"/>
            <color indexed="81"/>
            <rFont val="Tahoma"/>
            <family val="2"/>
          </rPr>
          <t xml:space="preserve">40. la evaluación depende del # opciones seleccionadas
De 1 a 3 25%
De 4 a 6 50%
De 7 a 9 75%
más de 9 100%
cada evaluación debe sumar el total del nivel que corresponda. Ej: si son 4 es el 50% entonces cada opción vale el 12,5%
</t>
        </r>
      </text>
    </comment>
    <comment ref="I48" authorId="0" shapeId="0" xr:uid="{668F997B-8E92-438C-A6D7-C92563FA1D65}">
      <text>
        <r>
          <rPr>
            <b/>
            <sz val="9"/>
            <color indexed="81"/>
            <rFont val="Tahoma"/>
            <family val="2"/>
          </rPr>
          <t xml:space="preserve">DELL:
</t>
        </r>
        <r>
          <rPr>
            <sz val="9"/>
            <color indexed="81"/>
            <rFont val="Tahoma"/>
            <family val="2"/>
          </rPr>
          <t xml:space="preserve">40. la evaluación depende del # opciones seleccionadas
De 1 a 3 25%
De 4 a 6 50%
De 7 a 9 75%
más de 9 100%
cada evaluación debe sumar el total del nivel que corresponda. Ej: si son 4 es el 50% entonces cada opción vale el 12,5%
</t>
        </r>
      </text>
    </comment>
    <comment ref="I50" authorId="0" shapeId="0" xr:uid="{9D621A90-8780-4C6E-8467-316604350E89}">
      <text>
        <r>
          <rPr>
            <b/>
            <sz val="9"/>
            <color indexed="81"/>
            <rFont val="Tahoma"/>
            <family val="2"/>
          </rPr>
          <t xml:space="preserve">DELL:
</t>
        </r>
        <r>
          <rPr>
            <sz val="9"/>
            <color indexed="81"/>
            <rFont val="Tahoma"/>
            <family val="2"/>
          </rPr>
          <t xml:space="preserve">40. la evaluación depende del # opciones seleccionadas
De 1 a 3 25%
De 4 a 6 50%
De 7 a 9 75%
más de 9 100%
cada evaluación debe sumar el total del nivel que corresponda. Ej: si son 4 es el 50% entonces cada opción vale el 12,5%
</t>
        </r>
      </text>
    </comment>
    <comment ref="I51" authorId="0" shapeId="0" xr:uid="{6EE0C80E-0CC6-4996-AA39-BEA6E253B318}">
      <text>
        <r>
          <rPr>
            <b/>
            <sz val="9"/>
            <color indexed="81"/>
            <rFont val="Tahoma"/>
            <family val="2"/>
          </rPr>
          <t xml:space="preserve">DELL:
</t>
        </r>
        <r>
          <rPr>
            <sz val="9"/>
            <color indexed="81"/>
            <rFont val="Tahoma"/>
            <family val="2"/>
          </rPr>
          <t xml:space="preserve">40. la evaluación depende del # opciones seleccionadas
De 1 a 3 25%
De 4 a 6 50%
De 7 a 9 75%
más de 9 100%
cada evaluación debe sumar el total del nivel que corresponda. Ej: si son 4 es el 50% entonces cada opción vale el 12,5%
</t>
        </r>
      </text>
    </comment>
    <comment ref="I53" authorId="0" shapeId="0" xr:uid="{B3444CA0-35FA-46EB-8FEC-6A4FB1501896}">
      <text>
        <r>
          <rPr>
            <b/>
            <sz val="9"/>
            <color indexed="81"/>
            <rFont val="Tahoma"/>
            <family val="2"/>
          </rPr>
          <t xml:space="preserve">DELL:
</t>
        </r>
        <r>
          <rPr>
            <sz val="9"/>
            <color indexed="81"/>
            <rFont val="Tahoma"/>
            <family val="2"/>
          </rPr>
          <t xml:space="preserve">40. la evaluación depende del # opciones seleccionadas
De 1 a 3 25%
De 4 a 6 50%
De 7 a 9 75%
más de 9 100%
cada evaluación debe sumar el total del nivel que corresponda. Ej: si son 4 es el 50% entonces cada opción vale el 12,5%
</t>
        </r>
      </text>
    </comment>
    <comment ref="I55" authorId="0" shapeId="0" xr:uid="{B87CE492-5663-4F16-BBCB-0AAA53C6335C}">
      <text>
        <r>
          <rPr>
            <b/>
            <sz val="9"/>
            <color indexed="81"/>
            <rFont val="Tahoma"/>
            <family val="2"/>
          </rPr>
          <t>DELL:</t>
        </r>
        <r>
          <rPr>
            <sz val="9"/>
            <color indexed="81"/>
            <rFont val="Tahoma"/>
            <family val="2"/>
          </rPr>
          <t xml:space="preserve">
0%
</t>
        </r>
      </text>
    </comment>
    <comment ref="I62" authorId="0" shapeId="0" xr:uid="{E6EE3DF2-C3A3-450C-ADDC-89F27BF92EE8}">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<sst xmlns="http://schemas.openxmlformats.org/spreadsheetml/2006/main" count="2022" uniqueCount="754">
  <si>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</si>
  <si>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</si>
  <si>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</si>
  <si>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</si>
  <si>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</si>
  <si>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</si>
  <si>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</si>
  <si>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</si>
  <si>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</si>
  <si>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</si>
  <si>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</si>
  <si>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</si>
  <si>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</si>
  <si>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</si>
  <si>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</si>
  <si>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</si>
  <si>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</si>
  <si>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</si>
  <si>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</si>
  <si>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</si>
  <si>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</si>
  <si>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</si>
  <si>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</si>
  <si>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</si>
  <si>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</si>
  <si>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</si>
  <si>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</si>
  <si>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</si>
  <si>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</si>
  <si>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</si>
  <si>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</si>
  <si>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</si>
  <si>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</si>
  <si>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</si>
  <si>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</si>
  <si>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</si>
  <si>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</si>
  <si>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</si>
  <si>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</si>
  <si>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</si>
  <si>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</si>
  <si>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</si>
  <si>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</si>
  <si>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</si>
  <si>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</si>
  <si>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</si>
  <si>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</si>
  <si>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</si>
  <si>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</si>
  <si>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</si>
  <si>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</si>
  <si>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</si>
  <si>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</si>
  <si>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</si>
  <si>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</si>
  <si>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</si>
  <si>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</si>
  <si>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procedimientos relacionadas con la generación, procesamiento, reporte o difusión de información estadística</t>
  </si>
  <si>
    <t>Tiene planes de trabajo con actividades especificas de generación, procesamiento, reporte o difusión de información estadística</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</si>
  <si>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</si>
  <si>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</si>
  <si>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</si>
  <si>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</si>
  <si>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</si>
  <si>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</si>
  <si>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</si>
  <si>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</si>
  <si>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</si>
  <si>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</si>
  <si>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</si>
  <si>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</si>
  <si>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</si>
  <si>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</si>
  <si>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</si>
  <si>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</si>
  <si>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</si>
  <si>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</si>
  <si>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</si>
  <si>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</si>
  <si>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</si>
  <si>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</si>
  <si>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</si>
  <si>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</si>
  <si>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</si>
  <si>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</si>
  <si>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</si>
  <si>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</si>
  <si>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</si>
  <si>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</si>
  <si>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</si>
  <si>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</si>
  <si>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</si>
  <si>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</si>
  <si>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</si>
  <si>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</si>
  <si>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</si>
  <si>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</si>
  <si>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</si>
  <si>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</si>
  <si>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</si>
  <si>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</si>
  <si>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</si>
  <si>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</si>
  <si>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</si>
  <si>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</si>
  <si>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</si>
  <si>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</si>
  <si>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</si>
  <si>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</si>
  <si>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</si>
  <si>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</si>
  <si>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</si>
  <si>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</si>
  <si>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</si>
  <si>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</si>
  <si>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</si>
  <si>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</si>
  <si>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</si>
  <si>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</si>
  <si>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</si>
  <si>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</si>
  <si>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</si>
  <si>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</si>
  <si>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</si>
  <si>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</si>
  <si>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</si>
  <si>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</si>
  <si>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</si>
  <si>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</si>
  <si>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</si>
  <si>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</si>
  <si>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</si>
  <si>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</si>
  <si>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</si>
  <si>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</si>
  <si>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</si>
  <si>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</si>
  <si>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</si>
  <si>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</si>
  <si>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</si>
  <si>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</si>
  <si>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</si>
  <si>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</si>
  <si>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</si>
  <si>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</si>
  <si>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</si>
  <si>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</si>
  <si>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</si>
  <si>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</si>
  <si>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</si>
  <si>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</si>
  <si>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</si>
  <si>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</si>
  <si>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</si>
  <si>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</si>
  <si>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</si>
  <si>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</si>
  <si>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</si>
  <si>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</si>
  <si>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</si>
  <si>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</si>
  <si>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</si>
  <si>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</si>
  <si>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</si>
  <si>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</si>
  <si>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</si>
  <si>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</si>
  <si>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</si>
  <si>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</si>
  <si>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</si>
  <si>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</si>
  <si>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</si>
  <si>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</si>
  <si>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</si>
  <si>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</si>
  <si>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</si>
  <si>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</si>
  <si>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</si>
  <si>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</si>
  <si>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</si>
  <si>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</si>
  <si>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</si>
  <si>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</si>
  <si>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Deteccion Nececidades: Encuestas</t>
  </si>
  <si>
    <t>X</t>
  </si>
  <si>
    <t>25.2</t>
  </si>
  <si>
    <t>Deteccion Nececidades: Reuniones con expertos en la temática de la operación estadística</t>
  </si>
  <si>
    <t>25.3</t>
  </si>
  <si>
    <t>Deteccion Nececidades: Reuniones de trabajo con partes interesadas especializadas</t>
  </si>
  <si>
    <t>25.4</t>
  </si>
  <si>
    <t>Deteccion Nececidades: Mesas intersectoriales</t>
  </si>
  <si>
    <t>25.5</t>
  </si>
  <si>
    <t>Deteccion Nececidades: Solicitudes directas de información estadística</t>
  </si>
  <si>
    <t>25.6</t>
  </si>
  <si>
    <t>Deteccion Nececidades: Documentos de política pública</t>
  </si>
  <si>
    <t>25.7</t>
  </si>
  <si>
    <t>Deteccion Nececidades: Planes (estratégicos, de acción, o de mejora)</t>
  </si>
  <si>
    <t>25.8</t>
  </si>
  <si>
    <t>Deteccion Nececidades:  Proyectos de inversión</t>
  </si>
  <si>
    <t>25.9</t>
  </si>
  <si>
    <t>Deteccion Nececidades: Consultas de referentes (nacionales o internacionales)</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</si>
  <si>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</si>
  <si>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</si>
  <si>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</si>
  <si>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</si>
  <si>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</si>
  <si>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</si>
  <si>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</si>
  <si>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</si>
  <si>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</si>
  <si>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</si>
  <si>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</si>
  <si>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</si>
  <si>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</si>
  <si>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</si>
  <si>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</si>
  <si>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</si>
  <si>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</si>
  <si>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</si>
  <si>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</si>
  <si>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</si>
  <si>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</si>
  <si>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</si>
  <si>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</si>
  <si>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</si>
  <si>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</si>
  <si>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</si>
  <si>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</si>
  <si>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</si>
  <si>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</si>
  <si>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</si>
  <si>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</si>
  <si>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</si>
  <si>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</si>
  <si>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</si>
  <si>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</si>
  <si>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</si>
  <si>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</si>
  <si>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</si>
  <si>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</si>
  <si>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</si>
  <si>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</si>
  <si>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</si>
  <si>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</si>
  <si>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</si>
  <si>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</si>
  <si>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</si>
  <si>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</si>
  <si>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</si>
  <si>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</si>
  <si>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</si>
  <si>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</si>
  <si>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</si>
  <si>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</si>
  <si>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</si>
  <si>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</si>
  <si>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</si>
  <si>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</si>
  <si>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</si>
  <si>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</si>
  <si>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</si>
  <si>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</si>
  <si>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</si>
  <si>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</si>
  <si>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</si>
  <si>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</si>
  <si>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</si>
  <si>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</si>
  <si>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</si>
  <si>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</si>
  <si>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</si>
  <si>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</si>
  <si>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</si>
  <si>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</si>
  <si>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</si>
  <si>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</si>
  <si>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</si>
  <si>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</si>
  <si>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</si>
  <si>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</si>
  <si>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</si>
  <si>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</si>
  <si>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</si>
  <si>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</si>
  <si>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</si>
  <si>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</si>
  <si>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</si>
  <si>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</si>
  <si>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</si>
  <si>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</si>
  <si>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</si>
  <si>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</si>
  <si>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</si>
  <si>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</si>
  <si>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</si>
  <si>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</si>
  <si>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</si>
  <si>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</si>
  <si>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</si>
  <si>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</si>
  <si>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</si>
  <si>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</si>
  <si>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</si>
  <si>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</si>
  <si>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</si>
  <si>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</si>
  <si>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</si>
  <si>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</si>
  <si>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</si>
  <si>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</si>
  <si>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</si>
  <si>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</si>
  <si>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</si>
  <si>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</si>
  <si>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</si>
  <si>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</si>
  <si>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</si>
  <si>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</si>
  <si>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</si>
  <si>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</si>
  <si>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</si>
  <si>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</si>
  <si>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</si>
  <si>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</si>
  <si>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</si>
  <si>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</si>
  <si>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</si>
  <si>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</si>
  <si>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</si>
  <si>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</si>
  <si>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</si>
  <si>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</si>
  <si>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</si>
  <si>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</si>
  <si>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</si>
  <si>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</si>
  <si>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</si>
  <si>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</si>
  <si>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</si>
  <si>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</si>
  <si>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</si>
  <si>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</si>
  <si>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</si>
  <si>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</si>
  <si>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</si>
  <si>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</si>
  <si>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</si>
  <si>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</si>
  <si>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</si>
  <si>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</si>
  <si>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</si>
  <si>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</si>
  <si>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</si>
  <si>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</si>
  <si>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</si>
  <si>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</si>
  <si>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</si>
  <si>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</si>
  <si>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</si>
  <si>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</si>
  <si>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</si>
  <si>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</si>
  <si>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</si>
  <si>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</si>
  <si>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</si>
  <si>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</si>
  <si>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</si>
  <si>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</si>
  <si>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</si>
  <si>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</si>
  <si>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</si>
  <si>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</si>
  <si>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</si>
  <si>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</si>
  <si>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</si>
  <si>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</si>
  <si>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</si>
  <si>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</si>
  <si>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</si>
  <si>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</si>
  <si>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</si>
  <si>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</si>
  <si>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</si>
  <si>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</si>
  <si>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</si>
  <si>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</si>
  <si>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</si>
  <si>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</si>
  <si>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</si>
  <si>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</si>
  <si>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</si>
  <si>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</si>
  <si>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</si>
  <si>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</si>
  <si>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</si>
  <si>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</si>
  <si>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</si>
  <si>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</si>
  <si>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</si>
  <si>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</si>
  <si>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</si>
  <si>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</si>
  <si>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</si>
  <si>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</si>
  <si>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</si>
  <si>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</si>
  <si>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</si>
  <si>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</si>
  <si>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</si>
  <si>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</si>
  <si>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</si>
  <si>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</si>
  <si>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</si>
  <si>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</si>
  <si>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</si>
  <si>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</si>
  <si>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</si>
  <si>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</si>
  <si>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</si>
  <si>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</si>
  <si>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</si>
  <si>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</si>
  <si>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</si>
  <si>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</si>
  <si>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</si>
  <si>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</si>
  <si>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</si>
  <si>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</si>
  <si>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</si>
  <si>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Deteccion Nececidades: Otro(s)</t>
  </si>
  <si>
    <t>25.11</t>
  </si>
  <si>
    <t xml:space="preserve">Deteccion Nececidades: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</si>
  <si>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</si>
  <si>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</si>
  <si>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</si>
  <si>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</si>
  <si>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</si>
  <si>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</si>
  <si>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</si>
  <si>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</si>
  <si>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</si>
  <si>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</si>
  <si>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</si>
  <si>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</si>
  <si>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</si>
  <si>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</si>
  <si>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</si>
  <si>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</si>
  <si>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</si>
  <si>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</si>
  <si>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</si>
  <si>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</si>
  <si>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</si>
  <si>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</si>
  <si>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</si>
  <si>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</si>
  <si>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</si>
  <si>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</si>
  <si>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</si>
  <si>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</si>
  <si>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</si>
  <si>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</si>
  <si>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</si>
  <si>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</si>
  <si>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</si>
  <si>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</si>
  <si>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</si>
  <si>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</si>
  <si>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</si>
  <si>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</si>
  <si>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</si>
  <si>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</si>
  <si>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</si>
  <si>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</si>
  <si>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</si>
  <si>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</si>
  <si>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</si>
  <si>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</si>
  <si>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</si>
  <si>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</si>
  <si>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</si>
  <si>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</si>
  <si>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</si>
  <si>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</si>
  <si>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</si>
  <si>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</si>
  <si>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</si>
  <si>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</si>
  <si>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</si>
  <si>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</si>
  <si>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</si>
  <si>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</si>
  <si>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</si>
  <si>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</si>
  <si>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</si>
  <si>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</si>
  <si>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</si>
  <si>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</si>
  <si>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</si>
  <si>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</si>
  <si>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</si>
  <si>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</si>
  <si>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</si>
  <si>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</si>
  <si>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</si>
  <si>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</si>
  <si>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</si>
  <si>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</si>
  <si>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</si>
  <si>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</si>
  <si>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</si>
  <si>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</si>
  <si>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</si>
  <si>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</si>
  <si>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</si>
  <si>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</si>
  <si>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</si>
  <si>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</si>
  <si>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</si>
  <si>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Cálculo_Ponderación</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</si>
  <si>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</si>
  <si>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</si>
  <si>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</si>
  <si>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</si>
  <si>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</si>
  <si>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</si>
  <si>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</si>
  <si>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</si>
  <si>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</si>
  <si>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</si>
  <si>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</si>
  <si>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</si>
  <si>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</si>
  <si>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</si>
  <si>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</si>
  <si>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</si>
  <si>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</si>
  <si>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</si>
  <si>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</si>
  <si>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</si>
  <si>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</si>
  <si>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</si>
  <si>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</si>
  <si>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</si>
  <si>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</si>
  <si>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</si>
  <si>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</si>
  <si>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</si>
  <si>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</si>
  <si>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</si>
  <si>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</si>
  <si>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</si>
  <si>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</si>
  <si>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</si>
  <si>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</si>
  <si>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</si>
  <si>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</si>
  <si>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</si>
  <si>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</si>
  <si>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</si>
  <si>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</si>
  <si>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</si>
  <si>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</si>
  <si>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</si>
  <si>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</si>
  <si>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</si>
  <si>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</si>
  <si>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</si>
  <si>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</si>
  <si>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</si>
  <si>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</si>
  <si>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</si>
  <si>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</si>
  <si>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</si>
  <si>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</si>
  <si>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</si>
  <si>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</si>
  <si>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</si>
  <si>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</si>
  <si>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</si>
  <si>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</si>
  <si>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</si>
  <si>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</si>
  <si>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</si>
  <si>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</si>
  <si>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</si>
  <si>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</si>
  <si>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</si>
  <si>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41.1.2</t>
  </si>
  <si>
    <t>41.1.3</t>
  </si>
  <si>
    <t>41.1.4</t>
  </si>
  <si>
    <t>41.1.5</t>
  </si>
  <si>
    <t>41.1.6</t>
  </si>
  <si>
    <t>NA</t>
  </si>
  <si>
    <t>Documento metodológico 6</t>
  </si>
  <si>
    <t>ficha metodológica 6</t>
  </si>
  <si>
    <t>Manual operativo 6</t>
  </si>
  <si>
    <t>Diccionario de datos 6</t>
  </si>
  <si>
    <t>Documento consistencia y validación 6</t>
  </si>
  <si>
    <t>Acciones de fortalecimiento 6</t>
  </si>
  <si>
    <t>Documento metodológico 7</t>
  </si>
  <si>
    <t>ficha metodológica 7</t>
  </si>
  <si>
    <t>Manual operativo 7</t>
  </si>
  <si>
    <t>Diccionario de datos 7</t>
  </si>
  <si>
    <t>Documento consistencia y validación 7</t>
  </si>
  <si>
    <t>Acciones de fortalecimiento 7</t>
  </si>
  <si>
    <t>Documento metodológico 8</t>
  </si>
  <si>
    <t>ficha metodológica 8</t>
  </si>
  <si>
    <t>Manual operativo 8</t>
  </si>
  <si>
    <t>Diccionario de datos 8</t>
  </si>
  <si>
    <t>Documento consistencia y validación 8</t>
  </si>
  <si>
    <t>Acciones de fortalecimiento 8</t>
  </si>
  <si>
    <t>Documento metodológico 9</t>
  </si>
  <si>
    <t>ficha metodológica 9</t>
  </si>
  <si>
    <t>Manual operativo 9</t>
  </si>
  <si>
    <t>Diccionario de datos 9</t>
  </si>
  <si>
    <t>Documento consistencia y validación 9</t>
  </si>
  <si>
    <t>Acciones de fortalecimiento 9</t>
  </si>
  <si>
    <t>Documento metodológico 10</t>
  </si>
  <si>
    <t>ficha metodológica 10</t>
  </si>
  <si>
    <t>Manual operativo 10</t>
  </si>
  <si>
    <t>Diccionario de datos 10</t>
  </si>
  <si>
    <t>Documento consistencia y validación 10</t>
  </si>
  <si>
    <t>Acciones de fortalecimiento 10</t>
  </si>
  <si>
    <t>Documento metodológico 11</t>
  </si>
  <si>
    <t>ficha metodológica 11</t>
  </si>
  <si>
    <t>Manual operativo 11</t>
  </si>
  <si>
    <t>Diccionario de datos 11</t>
  </si>
  <si>
    <t>Documento consistencia y validación 11</t>
  </si>
  <si>
    <t>Acciones de fortalecimiento 11</t>
  </si>
  <si>
    <t>Documento metodológico 12</t>
  </si>
  <si>
    <t>ficha metodológica 12</t>
  </si>
  <si>
    <t>Manual operativo 12</t>
  </si>
  <si>
    <t>Diccionario de datos 12</t>
  </si>
  <si>
    <t>Documento consistencia y validación 12</t>
  </si>
  <si>
    <t>Acciones de fortalecimiento 12</t>
  </si>
  <si>
    <t>Documento metodológico 13</t>
  </si>
  <si>
    <t>ficha metodológica 13</t>
  </si>
  <si>
    <t>Manual operativo 13</t>
  </si>
  <si>
    <t>Diccionario de datos 13</t>
  </si>
  <si>
    <t>Documento consistencia y validación 13</t>
  </si>
  <si>
    <t>Acciones de fortalecimiento 13</t>
  </si>
  <si>
    <t>Documento metodológico 14</t>
  </si>
  <si>
    <t>ficha metodológica 14</t>
  </si>
  <si>
    <t>Manual operativo 14</t>
  </si>
  <si>
    <t>Diccionario de datos 14</t>
  </si>
  <si>
    <t>Documento consistencia y validación 14</t>
  </si>
  <si>
    <t>Acciones de fortalecimiento 14</t>
  </si>
  <si>
    <t>Documento metodológico 15</t>
  </si>
  <si>
    <t>ficha metodológica 15</t>
  </si>
  <si>
    <t>Manual operativo 15</t>
  </si>
  <si>
    <t>Diccionario de datos 15</t>
  </si>
  <si>
    <t>Documento consistencia y validación 15</t>
  </si>
  <si>
    <t>Acciones de fortalecimiento 15</t>
  </si>
  <si>
    <t>NO INDAGA para medir la satisfacción de las necesidades de los usarios de la información estadística producida utiliza</t>
  </si>
  <si>
    <t>DEPARTAMENTO ADMINISTRATIVO DE PLANEACIÓN DISTRITAL</t>
  </si>
  <si>
    <t>Documento metodológico 16</t>
  </si>
  <si>
    <t>ficha metodológica 16</t>
  </si>
  <si>
    <t>Manual operativo 16</t>
  </si>
  <si>
    <t>Diccionario de datos 16</t>
  </si>
  <si>
    <t>Documento consistencia y validación 16</t>
  </si>
  <si>
    <t>Acciones de fortalecimiento 16</t>
  </si>
  <si>
    <t>Documento metodológico 17</t>
  </si>
  <si>
    <t>ficha metodológica 17</t>
  </si>
  <si>
    <t>Manual operativo 17</t>
  </si>
  <si>
    <t>Diccionario de datos 17</t>
  </si>
  <si>
    <t>Documento consistencia y validación 17</t>
  </si>
  <si>
    <t>Acciones de fortalecimiento 17</t>
  </si>
  <si>
    <t>Documento metodológico 18</t>
  </si>
  <si>
    <t>ficha metodológica 18</t>
  </si>
  <si>
    <t>Manual operativo 18</t>
  </si>
  <si>
    <t>Diccionario de datos 18</t>
  </si>
  <si>
    <t>Documento consistencia y validación 18</t>
  </si>
  <si>
    <t>Acciones de fortalecimiento 18</t>
  </si>
  <si>
    <t>23.6.3</t>
  </si>
  <si>
    <t>23.6.4</t>
  </si>
  <si>
    <t>23.6.5</t>
  </si>
  <si>
    <t>23.6.6</t>
  </si>
  <si>
    <t>23.6.7</t>
  </si>
  <si>
    <t>23.6.8</t>
  </si>
  <si>
    <t>23.7.3</t>
  </si>
  <si>
    <t>23.7.4</t>
  </si>
  <si>
    <t>23.7.5</t>
  </si>
  <si>
    <t>23.7.6</t>
  </si>
  <si>
    <t>23.7.7</t>
  </si>
  <si>
    <t>23.7.8</t>
  </si>
  <si>
    <t>23.8.3</t>
  </si>
  <si>
    <t>23.8.4</t>
  </si>
  <si>
    <t>23.8.5</t>
  </si>
  <si>
    <t>23.8.6</t>
  </si>
  <si>
    <t>23.8.7</t>
  </si>
  <si>
    <t>23.8.8</t>
  </si>
  <si>
    <t>23.9.3</t>
  </si>
  <si>
    <t>23.9.4</t>
  </si>
  <si>
    <t>23.9.5</t>
  </si>
  <si>
    <t>23.9.6</t>
  </si>
  <si>
    <t>23.9.7</t>
  </si>
  <si>
    <t>23.9.8</t>
  </si>
  <si>
    <t>23.10.3</t>
  </si>
  <si>
    <t>23.10.4</t>
  </si>
  <si>
    <t>23.10.5</t>
  </si>
  <si>
    <t>23.10.6</t>
  </si>
  <si>
    <t>23.10.7</t>
  </si>
  <si>
    <t>23.10.8</t>
  </si>
  <si>
    <t>23.11.3</t>
  </si>
  <si>
    <t>23.11.4</t>
  </si>
  <si>
    <t>23.11.5</t>
  </si>
  <si>
    <t>23.11.6</t>
  </si>
  <si>
    <t>23.11.7</t>
  </si>
  <si>
    <t>23.11.8</t>
  </si>
  <si>
    <t>23.12.3</t>
  </si>
  <si>
    <t>23.12.4</t>
  </si>
  <si>
    <t>23.12.5</t>
  </si>
  <si>
    <t>23.12.6</t>
  </si>
  <si>
    <t>23.12.7</t>
  </si>
  <si>
    <t>23.12.8</t>
  </si>
  <si>
    <t>23.13.3</t>
  </si>
  <si>
    <t>23.13.4</t>
  </si>
  <si>
    <t>23.13.5</t>
  </si>
  <si>
    <t>23.13.6</t>
  </si>
  <si>
    <t>23.13.7</t>
  </si>
  <si>
    <t>23.13.8</t>
  </si>
  <si>
    <t>23.14.3</t>
  </si>
  <si>
    <t>23.14.4</t>
  </si>
  <si>
    <t>23.14.5</t>
  </si>
  <si>
    <t>23.14.6</t>
  </si>
  <si>
    <t>23.14.7</t>
  </si>
  <si>
    <t>23.14.8</t>
  </si>
  <si>
    <t>23.15.3</t>
  </si>
  <si>
    <t>23.15.4</t>
  </si>
  <si>
    <t>23.15.5</t>
  </si>
  <si>
    <t>23.15.6</t>
  </si>
  <si>
    <t>23.15.7</t>
  </si>
  <si>
    <t>23.15.8</t>
  </si>
  <si>
    <t>23.16.3</t>
  </si>
  <si>
    <t>23.16.4</t>
  </si>
  <si>
    <t>23.16.5</t>
  </si>
  <si>
    <t>23.16.6</t>
  </si>
  <si>
    <t>23.16.7</t>
  </si>
  <si>
    <t>23.16.8</t>
  </si>
  <si>
    <t>23.17.3</t>
  </si>
  <si>
    <t>23.17.4</t>
  </si>
  <si>
    <t>23.17.5</t>
  </si>
  <si>
    <t>23.17.6</t>
  </si>
  <si>
    <t>23.17.7</t>
  </si>
  <si>
    <t>23.17.8</t>
  </si>
  <si>
    <t>23.18.3</t>
  </si>
  <si>
    <t>23.18.4</t>
  </si>
  <si>
    <t>23.18.5</t>
  </si>
  <si>
    <t>23.18.6</t>
  </si>
  <si>
    <t>23.18.7</t>
  </si>
  <si>
    <t>23.18.8</t>
  </si>
  <si>
    <t>39.4</t>
  </si>
  <si>
    <t>difunde los resultados estadísticos (Agregados, indicadores), a los usuarios a través de otro 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</si>
</sst>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
    <numFmt numFmtId="165" formatCode="d\.m"/>
    <numFmt numFmtId="166" formatCode="_-* #,##0.0000_-;\-* #,##0.0000_-;_-* &quot;-&quot;??_-;_-@_-"/>
  </numFmts>
  <fonts count="30"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1F1F1F"/>
      <name val="Aptos Narrow"/>
      <family val="2"/>
    </font>
    <font>
      <sz val="11"/>
      <color rgb="FFFFFFFF"/>
      <name val="Aptos Narrow"/>
      <family val="2"/>
    </font>
    <font>
      <sz val="11"/>
      <color rgb="FF000000"/>
      <name val="Aptos Narrow"/>
      <family val="2"/>
    </font>
  </fonts>
  <fills count="21">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FF0066"/>
        <bgColor indexed="64"/>
      </patternFill>
    </fill>
    <fill>
      <patternFill patternType="solid">
        <fgColor rgb="FF7030A0"/>
        <bgColor rgb="FF000000"/>
      </patternFill>
    </fill>
    <fill>
      <patternFill patternType="solid">
        <fgColor rgb="FF7030A0"/>
        <bgColor indexed="64"/>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1">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9" xfId="0" applyFont="1" applyBorder="1" applyAlignment="1">
      <alignment horizontal="left" vertical="center" wrapText="1"/>
    </xf>
    <xf numFmtId="0" fontId="24" fillId="0" borderId="22" xfId="0" applyFont="1" applyBorder="1" applyAlignment="1">
      <alignment vertical="center" wrapText="1"/>
    </xf>
    <xf numFmtId="0" fontId="24" fillId="0" borderId="76" xfId="0" applyFont="1" applyBorder="1" applyAlignment="1">
      <alignment horizontal="center" vertical="center"/>
    </xf>
    <xf numFmtId="0" fontId="24" fillId="0" borderId="26" xfId="0" applyFont="1" applyBorder="1" applyAlignment="1">
      <alignment vertical="center"/>
    </xf>
    <xf numFmtId="9" fontId="24" fillId="0" borderId="26" xfId="2" applyFont="1" applyFill="1" applyBorder="1" applyAlignment="1">
      <alignment vertical="center"/>
    </xf>
    <xf numFmtId="9" fontId="24" fillId="0" borderId="26" xfId="0" applyNumberFormat="1" applyFont="1" applyBorder="1" applyAlignment="1">
      <alignment vertical="center"/>
    </xf>
    <xf numFmtId="165" fontId="23" fillId="18" borderId="9" xfId="0" applyNumberFormat="1" applyFont="1" applyFill="1" applyBorder="1" applyAlignment="1">
      <alignment horizontal="right" vertical="center"/>
    </xf>
    <xf numFmtId="0" fontId="24" fillId="0" borderId="9" xfId="0" applyFont="1" applyBorder="1" applyAlignment="1">
      <alignment horizontal="left" vertical="center"/>
    </xf>
    <xf numFmtId="0" fontId="24" fillId="0" borderId="9" xfId="0" applyFont="1" applyBorder="1" applyAlignment="1">
      <alignment horizontal="center" vertical="center"/>
    </xf>
    <xf numFmtId="9" fontId="24" fillId="0" borderId="9" xfId="2" applyFont="1" applyBorder="1" applyAlignment="1">
      <alignment horizontal="right" vertical="center"/>
    </xf>
    <xf numFmtId="0" fontId="8" fillId="0" borderId="54" xfId="0" applyFont="1" applyBorder="1"/>
    <xf numFmtId="9" fontId="8" fillId="0" borderId="0" xfId="0" applyNumberFormat="1" applyFont="1" applyAlignment="1">
      <alignment horizontal="left" vertical="center"/>
    </xf>
    <xf numFmtId="0" fontId="27" fillId="0" borderId="0" xfId="0" applyFont="1" applyAlignment="1">
      <alignment vertical="center" wrapText="1"/>
    </xf>
    <xf numFmtId="9" fontId="10" fillId="10" borderId="13" xfId="2" applyFont="1" applyFill="1" applyBorder="1" applyAlignment="1">
      <alignment horizontal="center" vertical="center" wrapText="1"/>
    </xf>
    <xf numFmtId="0" fontId="24" fillId="0" borderId="0" xfId="0" applyFont="1" applyAlignment="1">
      <alignment horizontal="left" vertical="center" wrapText="1"/>
    </xf>
    <xf numFmtId="0" fontId="24" fillId="0" borderId="0" xfId="0" applyFont="1" applyAlignment="1">
      <alignment vertical="center"/>
    </xf>
    <xf numFmtId="9" fontId="24" fillId="0" borderId="0" xfId="0" applyNumberFormat="1" applyFont="1" applyAlignment="1">
      <alignment vertical="center"/>
    </xf>
    <xf numFmtId="0" fontId="8" fillId="0" borderId="26" xfId="0" applyFont="1" applyBorder="1" applyAlignment="1">
      <alignment vertical="center" wrapText="1"/>
    </xf>
    <xf numFmtId="0" fontId="8" fillId="0" borderId="26" xfId="0" applyFont="1" applyBorder="1" applyAlignment="1">
      <alignment horizontal="center" vertical="center"/>
    </xf>
    <xf numFmtId="0" fontId="24" fillId="0" borderId="77" xfId="0" applyFont="1" applyBorder="1" applyAlignment="1">
      <alignment horizontal="left" vertical="center" wrapText="1"/>
    </xf>
    <xf numFmtId="49" fontId="8" fillId="18" borderId="26" xfId="0" applyNumberFormat="1" applyFont="1" applyFill="1" applyBorder="1" applyAlignment="1">
      <alignment horizontal="right" vertical="center"/>
    </xf>
    <xf numFmtId="0" fontId="28" fillId="19" borderId="9" xfId="0" applyFont="1" applyFill="1" applyBorder="1" applyAlignment="1">
      <alignment horizontal="right" vertical="center"/>
    </xf>
    <xf numFmtId="0" fontId="29" fillId="0" borderId="9" xfId="0" applyFont="1" applyBorder="1" applyAlignment="1">
      <alignment horizontal="left" vertical="center" wrapText="1"/>
    </xf>
    <xf numFmtId="0" fontId="29" fillId="0" borderId="22" xfId="0" applyFont="1" applyBorder="1" applyAlignment="1">
      <alignment vertical="center" wrapText="1"/>
    </xf>
    <xf numFmtId="0" fontId="29" fillId="0" borderId="76" xfId="0" applyFont="1" applyBorder="1" applyAlignment="1">
      <alignment horizontal="center" vertical="center"/>
    </xf>
    <xf numFmtId="0" fontId="29" fillId="0" borderId="26" xfId="0" applyFont="1" applyBorder="1" applyAlignment="1">
      <alignment vertical="center"/>
    </xf>
    <xf numFmtId="9" fontId="29" fillId="0" borderId="26" xfId="0" applyNumberFormat="1" applyFont="1" applyBorder="1" applyAlignment="1">
      <alignment vertical="center"/>
    </xf>
    <xf numFmtId="165" fontId="28" fillId="19" borderId="9" xfId="0" applyNumberFormat="1" applyFont="1" applyFill="1" applyBorder="1" applyAlignment="1">
      <alignment horizontal="right" vertical="center"/>
    </xf>
    <xf numFmtId="9" fontId="29" fillId="0" borderId="26" xfId="2" applyFont="1" applyFill="1" applyBorder="1" applyAlignment="1">
      <alignment vertical="center"/>
    </xf>
    <xf numFmtId="0" fontId="23" fillId="20" borderId="9" xfId="0" applyFont="1" applyFill="1" applyBorder="1" applyAlignment="1">
      <alignment horizontal="right" vertical="center"/>
    </xf>
    <xf numFmtId="165" fontId="23" fillId="20" borderId="9" xfId="0" applyNumberFormat="1" applyFont="1" applyFill="1" applyBorder="1" applyAlignment="1">
      <alignment horizontal="right" vertical="center"/>
    </xf>
    <xf numFmtId="166" fontId="24" fillId="0" borderId="26" xfId="1" applyNumberFormat="1" applyFont="1" applyBorder="1" applyAlignment="1">
      <alignment vertical="center"/>
    </xf>
    <xf numFmtId="165" fontId="28" fillId="19" borderId="17" xfId="0" applyNumberFormat="1" applyFont="1" applyFill="1" applyBorder="1" applyAlignment="1">
      <alignment horizontal="right" vertical="center"/>
    </xf>
    <xf numFmtId="0" fontId="29" fillId="0" borderId="17" xfId="0" applyFont="1" applyBorder="1" applyAlignment="1">
      <alignment horizontal="left" vertical="center" wrapText="1"/>
    </xf>
    <xf numFmtId="0" fontId="29" fillId="0" borderId="1" xfId="0" applyFont="1" applyBorder="1" applyAlignment="1">
      <alignment vertical="center" wrapText="1"/>
    </xf>
    <xf numFmtId="43" fontId="28" fillId="19" borderId="26" xfId="1" applyFont="1" applyFill="1" applyBorder="1" applyAlignment="1">
      <alignment horizontal="right" vertical="center"/>
    </xf>
    <xf numFmtId="0" fontId="29" fillId="0" borderId="26" xfId="0" applyFont="1" applyBorder="1" applyAlignment="1">
      <alignment vertical="center" wrapText="1"/>
    </xf>
    <xf numFmtId="49" fontId="28" fillId="19" borderId="9" xfId="0" applyNumberFormat="1" applyFont="1" applyFill="1" applyBorder="1" applyAlignment="1">
      <alignment horizontal="right" vertical="center"/>
    </xf>
    <xf numFmtId="164" fontId="29" fillId="0" borderId="26" xfId="2" applyNumberFormat="1" applyFont="1" applyFill="1" applyBorder="1" applyAlignment="1">
      <alignment vertical="center"/>
    </xf>
    <xf numFmtId="0" fontId="28" fillId="19" borderId="0" xfId="0" applyFont="1" applyFill="1"/>
    <xf numFmtId="0" fontId="18" fillId="0" borderId="75" xfId="0" applyFont="1" applyBorder="1" applyAlignment="1">
      <alignment horizontal="left" vertical="center" wrapText="1"/>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xf numFmtId="0" fontId="12" fillId="3" borderId="10" xfId="0" applyFont="1" applyFill="1" applyBorder="1" applyAlignment="1">
      <alignment horizontal="right" vertical="center" wrapText="1"/>
    </xf>
    <xf numFmtId="0" fontId="12" fillId="3" borderId="11" xfId="0" applyFont="1" applyFill="1" applyBorder="1" applyAlignment="1">
      <alignment horizontal="right" vertical="center" wrapText="1"/>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global'!$E$16</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global'!$B$17:$B$20</c:f>
              <c:strCache>
                <c:ptCount val="4"/>
                <c:pt idx="0">
                  <c:v>Entorno institucional</c:v>
                </c:pt>
                <c:pt idx="1">
                  <c:v>Infraestructura</c:v>
                </c:pt>
                <c:pt idx="2">
                  <c:v>Metodología estadística</c:v>
                </c:pt>
                <c:pt idx="3">
                  <c:v>Accesibilidad y uso</c:v>
                </c:pt>
              </c:strCache>
            </c:strRef>
          </c:cat>
          <c:val>
            <c:numRef>
              <c:f>'A. Resultado global'!$E$17:$E$20</c:f>
              <c:numCache>
                <c:formatCode>0%</c:formatCode>
                <c:ptCount val="4"/>
                <c:pt idx="0">
                  <c:v>0.65277777777777768</c:v>
                </c:pt>
                <c:pt idx="1">
                  <c:v>0.84722222222222221</c:v>
                </c:pt>
                <c:pt idx="2">
                  <c:v>0.60925925925925917</c:v>
                </c:pt>
                <c:pt idx="3">
                  <c:v>0.59375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0.375</c:v>
                </c:pt>
                <c:pt idx="1">
                  <c:v>0.27777777777777773</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0.5</c:v>
                </c:pt>
                <c:pt idx="1">
                  <c:v>0.34722222222222221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0.13703703703703701</c:v>
                </c:pt>
                <c:pt idx="1">
                  <c:v>0.22222222222222221</c:v>
                </c:pt>
                <c:pt idx="2">
                  <c:v>0.25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0.41666666666666663</c:v>
                </c:pt>
                <c:pt idx="1">
                  <c:v>0.17708333333333331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9.1795754446356848E-3"/>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3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0.125</c:v>
                </c:pt>
                <c:pt idx="3">
                  <c:v>0.125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0.22222222222222221</c:v>
                </c:pt>
                <c:pt idx="1">
                  <c:v>0.16666666666666666</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8.3333333333333329E-2</c:v>
                </c:pt>
                <c:pt idx="1">
                  <c:v>0.16666666666666666</c:v>
                </c:pt>
                <c:pt idx="2">
                  <c:v>0.16666666666666666</c:v>
                </c:pt>
                <c:pt idx="3">
                  <c:v>8.3333333333333329E-2</c:v>
                </c:pt>
                <c:pt idx="4">
                  <c:v>0.1111111111111111</c:v>
                </c:pt>
                <c:pt idx="5">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estadística'!$F$178</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estadística'!$C$179:$C$184</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estadística'!$F$179:$F$184</c:f>
              <c:numCache>
                <c:formatCode>0%</c:formatCode>
                <c:ptCount val="6"/>
                <c:pt idx="0">
                  <c:v>6.6666666666666652E-2</c:v>
                </c:pt>
                <c:pt idx="1">
                  <c:v>1.111111111111111E-2</c:v>
                </c:pt>
                <c:pt idx="2">
                  <c:v>0</c:v>
                </c:pt>
                <c:pt idx="3">
                  <c:v>0</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estadística'!$F$189</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estadística'!$C$190:$C$192</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estadística'!$F$190:$F$192</c:f>
              <c:numCache>
                <c:formatCode>0%</c:formatCode>
                <c:ptCount val="3"/>
                <c:pt idx="0">
                  <c:v>0.33333333333333331</c:v>
                </c:pt>
                <c:pt idx="1">
                  <c:v>0.33333333333333331</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estadística'!$F$197</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estadística'!$C$198:$C$200</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estadística'!$F$198:$F$200</c:f>
              <c:numCache>
                <c:formatCode>0%</c:formatCode>
                <c:ptCount val="3"/>
                <c:pt idx="0">
                  <c:v>0.33333333333333331</c:v>
                </c:pt>
                <c:pt idx="1">
                  <c:v>0.33333333333333331</c:v>
                </c:pt>
                <c:pt idx="2">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uso'!$F$76</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uso'!$C$77:$C$80</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uso'!$F$77:$F$80</c:f>
              <c:numCache>
                <c:formatCode>0%</c:formatCode>
                <c:ptCount val="4"/>
                <c:pt idx="0">
                  <c:v>0.16666666666666666</c:v>
                </c:pt>
                <c:pt idx="1">
                  <c:v>0.18749999999999997</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uso'!$F$67</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753435086824E-2"/>
                  <c:y val="-0.14507254301545641"/>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uso'!$C$68:$C$70</c:f>
              <c:strCache>
                <c:ptCount val="3"/>
                <c:pt idx="0">
                  <c:v>Uso de los indicadores del organismo</c:v>
                </c:pt>
                <c:pt idx="1">
                  <c:v>Principales usuarios de la información </c:v>
                </c:pt>
                <c:pt idx="2">
                  <c:v>Difusión de resultados estadísticos</c:v>
                </c:pt>
              </c:strCache>
            </c:strRef>
          </c:cat>
          <c:val>
            <c:numRef>
              <c:f>'F. Accesibilidad y uso'!$F$68:$F$70</c:f>
              <c:numCache>
                <c:formatCode>0%</c:formatCode>
                <c:ptCount val="3"/>
                <c:pt idx="0">
                  <c:v>0.16666666666666666</c:v>
                </c:pt>
                <c:pt idx="1">
                  <c:v>0.33333333333333326</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max val="0.35000000000000003"/>
          <c:min val="0"/>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majorUnit val="5.000000000000001E-2"/>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chart" Target="../charts/chart14.xml"/><Relationship Id="rId2" Type="http://schemas.openxmlformats.org/officeDocument/2006/relationships/image" Target="../media/image1.png"/><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11</xdr:row>
      <xdr:rowOff>139700</xdr:rowOff>
    </xdr:from>
    <xdr:to>
      <xdr:col>9</xdr:col>
      <xdr:colOff>851647</xdr:colOff>
      <xdr:row>22</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63</xdr:row>
      <xdr:rowOff>123826</xdr:rowOff>
    </xdr:from>
    <xdr:to>
      <xdr:col>12</xdr:col>
      <xdr:colOff>383258</xdr:colOff>
      <xdr:row>73</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73</xdr:row>
      <xdr:rowOff>76200</xdr:rowOff>
    </xdr:from>
    <xdr:to>
      <xdr:col>12</xdr:col>
      <xdr:colOff>372779</xdr:colOff>
      <xdr:row>84</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176</xdr:row>
      <xdr:rowOff>108858</xdr:rowOff>
    </xdr:from>
    <xdr:to>
      <xdr:col>12</xdr:col>
      <xdr:colOff>434068</xdr:colOff>
      <xdr:row>185</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186</xdr:row>
      <xdr:rowOff>141514</xdr:rowOff>
    </xdr:from>
    <xdr:to>
      <xdr:col>12</xdr:col>
      <xdr:colOff>428361</xdr:colOff>
      <xdr:row>194</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194</xdr:row>
      <xdr:rowOff>288472</xdr:rowOff>
    </xdr:from>
    <xdr:to>
      <xdr:col>12</xdr:col>
      <xdr:colOff>412296</xdr:colOff>
      <xdr:row>204</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261937</xdr:colOff>
      <xdr:row>74</xdr:row>
      <xdr:rowOff>47625</xdr:rowOff>
    </xdr:from>
    <xdr:to>
      <xdr:col>12</xdr:col>
      <xdr:colOff>371475</xdr:colOff>
      <xdr:row>82</xdr:row>
      <xdr:rowOff>209550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2" cstate="print"/>
        <a:stretch>
          <a:fillRect/>
        </a:stretch>
      </xdr:blipFill>
      <xdr:spPr>
        <a:xfrm>
          <a:off x="333375" y="66675"/>
          <a:ext cx="1047750" cy="895350"/>
        </a:xfrm>
        <a:prstGeom prst="rect">
          <a:avLst/>
        </a:prstGeom>
        <a:noFill/>
      </xdr:spPr>
    </xdr:pic>
    <xdr:clientData fLocksWithSheet="0"/>
  </xdr:oneCellAnchor>
  <xdr:twoCellAnchor>
    <xdr:from>
      <xdr:col>6</xdr:col>
      <xdr:colOff>301036</xdr:colOff>
      <xdr:row>63</xdr:row>
      <xdr:rowOff>115945</xdr:rowOff>
    </xdr:from>
    <xdr:to>
      <xdr:col>12</xdr:col>
      <xdr:colOff>341017</xdr:colOff>
      <xdr:row>72</xdr:row>
      <xdr:rowOff>189794</xdr:rowOff>
    </xdr:to>
    <xdr:graphicFrame macro="">
      <xdr:nvGraphicFramePr>
        <xdr:cNvPr id="7" name="Gráfico 6">
          <a:extLst>
            <a:ext uri="{FF2B5EF4-FFF2-40B4-BE49-F238E27FC236}">
              <a16:creationId xmlns:a16="http://schemas.microsoft.com/office/drawing/2014/main" id="{0BA94727-106E-FBD3-0FCC-65C35FD410C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topLeftCell="A5"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73"/>
      <c r="B1" s="174"/>
      <c r="C1" s="174"/>
      <c r="D1" s="174"/>
      <c r="E1" s="174"/>
      <c r="F1" s="174"/>
      <c r="G1" s="174"/>
      <c r="H1" s="174"/>
      <c r="I1" s="175"/>
    </row>
    <row r="2" spans="1:9" ht="17.45" customHeight="1" x14ac:dyDescent="0.3">
      <c r="A2" s="176" t="s">
        <v>0</v>
      </c>
      <c r="B2" s="177"/>
      <c r="C2" s="177"/>
      <c r="D2" s="177"/>
      <c r="E2" s="177"/>
      <c r="F2" s="177"/>
      <c r="G2" s="177"/>
      <c r="H2" s="177"/>
      <c r="I2" s="178"/>
    </row>
    <row r="3" spans="1:9" ht="17.45" customHeight="1" x14ac:dyDescent="0.3">
      <c r="A3" s="176" t="s">
        <v>1</v>
      </c>
      <c r="B3" s="177"/>
      <c r="C3" s="177"/>
      <c r="D3" s="177"/>
      <c r="E3" s="177"/>
      <c r="F3" s="177"/>
      <c r="G3" s="177"/>
      <c r="H3" s="177"/>
      <c r="I3" s="178"/>
    </row>
    <row r="4" spans="1:9" ht="17.45" customHeight="1" x14ac:dyDescent="0.3">
      <c r="A4" s="176" t="s">
        <v>2</v>
      </c>
      <c r="B4" s="177"/>
      <c r="C4" s="177"/>
      <c r="D4" s="177"/>
      <c r="E4" s="177"/>
      <c r="F4" s="177"/>
      <c r="G4" s="177"/>
      <c r="H4" s="177"/>
      <c r="I4" s="178"/>
    </row>
    <row r="5" spans="1:9" ht="17.45" customHeight="1" x14ac:dyDescent="0.3">
      <c r="A5" s="176">
        <v>2024</v>
      </c>
      <c r="B5" s="177"/>
      <c r="C5" s="177"/>
      <c r="D5" s="177"/>
      <c r="E5" s="177"/>
      <c r="F5" s="177"/>
      <c r="G5" s="177"/>
      <c r="H5" s="177"/>
      <c r="I5" s="178"/>
    </row>
    <row r="6" spans="1:9" ht="15" customHeight="1" x14ac:dyDescent="0.25">
      <c r="A6" s="161"/>
      <c r="B6" s="162"/>
      <c r="C6" s="162"/>
      <c r="D6" s="162"/>
      <c r="E6" s="162"/>
      <c r="F6" s="162"/>
      <c r="G6" s="162"/>
      <c r="H6" s="162"/>
      <c r="I6" s="163"/>
    </row>
    <row r="7" spans="1:9" ht="15.75" x14ac:dyDescent="0.25">
      <c r="A7" s="164" t="s">
        <v>3</v>
      </c>
      <c r="B7" s="165"/>
      <c r="C7" s="165"/>
      <c r="D7" s="165"/>
      <c r="E7" s="165"/>
      <c r="F7" s="165"/>
      <c r="G7" s="165"/>
      <c r="H7" s="165"/>
      <c r="I7" s="166"/>
    </row>
    <row r="8" spans="1:9" ht="15.75" x14ac:dyDescent="0.25">
      <c r="A8" s="167"/>
      <c r="B8" s="168"/>
      <c r="C8" s="168"/>
      <c r="D8" s="168"/>
      <c r="E8" s="168"/>
      <c r="F8" s="168"/>
      <c r="G8" s="168"/>
      <c r="H8" s="168"/>
      <c r="I8" s="169"/>
    </row>
    <row r="9" spans="1:9" ht="23.25" customHeight="1" thickBot="1" x14ac:dyDescent="0.3">
      <c r="A9" s="170" t="s">
        <v>283</v>
      </c>
      <c r="B9" s="171"/>
      <c r="C9" s="171"/>
      <c r="D9" s="171"/>
      <c r="E9" s="171"/>
      <c r="F9" s="171"/>
      <c r="G9" s="171"/>
      <c r="H9" s="171"/>
      <c r="I9" s="172"/>
    </row>
    <row r="10" spans="1:9" ht="15.75" x14ac:dyDescent="0.25">
      <c r="A10" s="40"/>
      <c r="I10" s="37"/>
    </row>
    <row r="11" spans="1:9" ht="15.75" x14ac:dyDescent="0.25">
      <c r="A11" s="63" t="s">
        <v>4</v>
      </c>
      <c r="B11" s="66" t="s">
        <v>5</v>
      </c>
      <c r="C11" s="64"/>
      <c r="D11" s="64"/>
      <c r="E11" s="64"/>
      <c r="F11" s="64"/>
      <c r="G11" s="64"/>
      <c r="H11" s="64"/>
      <c r="I11" s="65"/>
    </row>
    <row r="12" spans="1:9" ht="35.25" customHeight="1" x14ac:dyDescent="0.25">
      <c r="A12" s="40"/>
      <c r="B12" s="12" t="s">
        <v>6</v>
      </c>
      <c r="I12" s="37"/>
    </row>
    <row r="13" spans="1:9" ht="15.75" x14ac:dyDescent="0.25">
      <c r="A13" s="63" t="s">
        <v>7</v>
      </c>
      <c r="B13" s="66" t="s">
        <v>8</v>
      </c>
      <c r="C13" s="64"/>
      <c r="D13" s="64"/>
      <c r="E13" s="64"/>
      <c r="F13" s="64"/>
      <c r="G13" s="64"/>
      <c r="H13" s="64"/>
      <c r="I13" s="65"/>
    </row>
    <row r="14" spans="1:9" ht="31.5" customHeight="1" x14ac:dyDescent="0.25">
      <c r="A14" s="40"/>
      <c r="B14" s="12" t="s">
        <v>9</v>
      </c>
      <c r="I14" s="37"/>
    </row>
    <row r="15" spans="1:9" ht="15.75" x14ac:dyDescent="0.25">
      <c r="A15" s="63" t="s">
        <v>10</v>
      </c>
      <c r="B15" s="66" t="s">
        <v>11</v>
      </c>
      <c r="C15" s="64"/>
      <c r="D15" s="64"/>
      <c r="E15" s="64"/>
      <c r="F15" s="64"/>
      <c r="G15" s="64"/>
      <c r="H15" s="64"/>
      <c r="I15" s="65"/>
    </row>
    <row r="16" spans="1:9" ht="36" customHeight="1" x14ac:dyDescent="0.25">
      <c r="A16" s="40"/>
      <c r="B16" s="12" t="s">
        <v>12</v>
      </c>
      <c r="I16" s="37"/>
    </row>
    <row r="17" spans="1:9" ht="15.75" x14ac:dyDescent="0.25">
      <c r="A17" s="63" t="s">
        <v>13</v>
      </c>
      <c r="B17" s="66" t="s">
        <v>14</v>
      </c>
      <c r="C17" s="64"/>
      <c r="D17" s="64"/>
      <c r="E17" s="64"/>
      <c r="F17" s="64"/>
      <c r="G17" s="64"/>
      <c r="H17" s="64"/>
      <c r="I17" s="65"/>
    </row>
    <row r="18" spans="1:9" ht="32.25" customHeight="1" x14ac:dyDescent="0.25">
      <c r="A18" s="40"/>
      <c r="B18" s="12" t="s">
        <v>15</v>
      </c>
      <c r="I18" s="37"/>
    </row>
    <row r="19" spans="1:9" ht="15.75" x14ac:dyDescent="0.25">
      <c r="A19" s="63" t="s">
        <v>16</v>
      </c>
      <c r="B19" s="66" t="s">
        <v>17</v>
      </c>
      <c r="C19" s="64"/>
      <c r="D19" s="64"/>
      <c r="E19" s="64"/>
      <c r="F19" s="64"/>
      <c r="G19" s="64"/>
      <c r="H19" s="64"/>
      <c r="I19" s="65"/>
    </row>
    <row r="20" spans="1:9" ht="31.5" customHeight="1" x14ac:dyDescent="0.25">
      <c r="A20" s="40"/>
      <c r="B20" s="12" t="s">
        <v>520</v>
      </c>
      <c r="I20" s="37"/>
    </row>
    <row r="21" spans="1:9" ht="15.75" x14ac:dyDescent="0.25">
      <c r="A21" s="63" t="s">
        <v>18</v>
      </c>
      <c r="B21" s="66" t="s">
        <v>19</v>
      </c>
      <c r="C21" s="64"/>
      <c r="D21" s="64"/>
      <c r="E21" s="64"/>
      <c r="F21" s="64"/>
      <c r="G21" s="64"/>
      <c r="H21" s="64"/>
      <c r="I21" s="65"/>
    </row>
    <row r="22" spans="1:9" ht="30" customHeight="1" x14ac:dyDescent="0.25">
      <c r="A22" s="40"/>
      <c r="B22" s="12" t="s">
        <v>20</v>
      </c>
      <c r="I22" s="37"/>
    </row>
    <row r="23" spans="1:9" ht="30" customHeight="1" x14ac:dyDescent="0.25">
      <c r="A23" s="40"/>
      <c r="B23" s="12"/>
      <c r="I23" s="37"/>
    </row>
    <row r="24" spans="1:9" ht="14.45" customHeight="1" x14ac:dyDescent="0.25">
      <c r="A24" s="67" t="s">
        <v>522</v>
      </c>
      <c r="B24" s="12"/>
      <c r="I24" s="37"/>
    </row>
    <row r="25" spans="1:9" ht="15" customHeight="1" x14ac:dyDescent="0.25">
      <c r="A25" s="67" t="s">
        <v>500</v>
      </c>
      <c r="I25" s="37"/>
    </row>
    <row r="26" spans="1:9" ht="15" customHeight="1" x14ac:dyDescent="0.25">
      <c r="A26" s="67" t="s">
        <v>501</v>
      </c>
      <c r="I26" s="37"/>
    </row>
    <row r="27" spans="1:9" ht="15" customHeight="1" x14ac:dyDescent="0.25">
      <c r="A27" s="67" t="s">
        <v>504</v>
      </c>
      <c r="I27" s="37"/>
    </row>
    <row r="28" spans="1:9" ht="15" customHeight="1" x14ac:dyDescent="0.25">
      <c r="A28" s="67" t="s">
        <v>521</v>
      </c>
      <c r="I28" s="37"/>
    </row>
    <row r="29" spans="1:9" ht="15" customHeight="1" x14ac:dyDescent="0.25">
      <c r="A29" s="40"/>
      <c r="I29" s="37"/>
    </row>
    <row r="30" spans="1:9" ht="15" customHeight="1" x14ac:dyDescent="0.25">
      <c r="A30" s="67" t="s">
        <v>502</v>
      </c>
      <c r="I30" s="37"/>
    </row>
    <row r="31" spans="1:9" ht="15" customHeight="1" x14ac:dyDescent="0.25">
      <c r="A31" s="40" t="s">
        <v>503</v>
      </c>
      <c r="I31" s="37"/>
    </row>
    <row r="32" spans="1:9" ht="15" customHeight="1" x14ac:dyDescent="0.25">
      <c r="A32" s="69">
        <v>2024</v>
      </c>
      <c r="I32" s="37"/>
    </row>
    <row r="33" spans="1:9" ht="15" customHeight="1" thickBot="1" x14ac:dyDescent="0.3">
      <c r="A33" s="42"/>
      <c r="B33" s="43"/>
      <c r="C33" s="43"/>
      <c r="D33" s="43"/>
      <c r="E33" s="43"/>
      <c r="F33" s="43"/>
      <c r="G33" s="43"/>
      <c r="H33" s="43"/>
      <c r="I33" s="44"/>
    </row>
  </sheetData>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49"/>
  <sheetViews>
    <sheetView showGridLines="0" zoomScale="77" zoomScaleNormal="85" workbookViewId="0">
      <selection activeCell="F21" sqref="F21"/>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73"/>
      <c r="B1" s="189"/>
      <c r="C1" s="189"/>
      <c r="D1" s="189"/>
      <c r="E1" s="189"/>
      <c r="F1" s="189"/>
      <c r="G1" s="189"/>
      <c r="H1" s="189"/>
      <c r="I1" s="189"/>
      <c r="J1" s="190"/>
    </row>
    <row r="2" spans="1:10" ht="18" customHeight="1" x14ac:dyDescent="0.3">
      <c r="A2" s="176" t="s">
        <v>0</v>
      </c>
      <c r="B2" s="177"/>
      <c r="C2" s="177"/>
      <c r="D2" s="177"/>
      <c r="E2" s="177"/>
      <c r="F2" s="177"/>
      <c r="G2" s="177"/>
      <c r="H2" s="177"/>
      <c r="I2" s="177"/>
      <c r="J2" s="191"/>
    </row>
    <row r="3" spans="1:10" ht="18" customHeight="1" x14ac:dyDescent="0.3">
      <c r="A3" s="176" t="s">
        <v>1</v>
      </c>
      <c r="B3" s="177"/>
      <c r="C3" s="177"/>
      <c r="D3" s="177"/>
      <c r="E3" s="177"/>
      <c r="F3" s="177"/>
      <c r="G3" s="177"/>
      <c r="H3" s="177"/>
      <c r="I3" s="177"/>
      <c r="J3" s="191"/>
    </row>
    <row r="4" spans="1:10" ht="18" customHeight="1" x14ac:dyDescent="0.3">
      <c r="A4" s="176" t="s">
        <v>2</v>
      </c>
      <c r="B4" s="177"/>
      <c r="C4" s="177"/>
      <c r="D4" s="177"/>
      <c r="E4" s="177"/>
      <c r="F4" s="177"/>
      <c r="G4" s="177"/>
      <c r="H4" s="177"/>
      <c r="I4" s="177"/>
      <c r="J4" s="191"/>
    </row>
    <row r="5" spans="1:10" ht="18" customHeight="1" x14ac:dyDescent="0.3">
      <c r="A5" s="176">
        <v>2024</v>
      </c>
      <c r="B5" s="177"/>
      <c r="C5" s="177"/>
      <c r="D5" s="177"/>
      <c r="E5" s="177"/>
      <c r="F5" s="177"/>
      <c r="G5" s="177"/>
      <c r="H5" s="177"/>
      <c r="I5" s="177"/>
      <c r="J5" s="191"/>
    </row>
    <row r="6" spans="1:10" ht="15.75" x14ac:dyDescent="0.25">
      <c r="A6" s="181"/>
      <c r="B6" s="182"/>
      <c r="C6" s="182"/>
      <c r="D6" s="182"/>
      <c r="E6" s="182"/>
      <c r="F6" s="182"/>
      <c r="G6" s="182"/>
      <c r="H6" s="182"/>
      <c r="I6" s="182"/>
      <c r="J6" s="183"/>
    </row>
    <row r="7" spans="1:10" ht="15.75" x14ac:dyDescent="0.25">
      <c r="A7" s="184" t="s">
        <v>3</v>
      </c>
      <c r="B7" s="168"/>
      <c r="C7" s="168"/>
      <c r="D7" s="168"/>
      <c r="E7" s="168"/>
      <c r="F7" s="168"/>
      <c r="G7" s="168"/>
      <c r="H7" s="168"/>
      <c r="I7" s="168"/>
      <c r="J7" s="169"/>
    </row>
    <row r="8" spans="1:10" ht="15.75" x14ac:dyDescent="0.25">
      <c r="A8" s="167"/>
      <c r="B8" s="168"/>
      <c r="C8" s="168"/>
      <c r="D8" s="168"/>
      <c r="E8" s="168"/>
      <c r="F8" s="168"/>
      <c r="G8" s="168"/>
      <c r="H8" s="168"/>
      <c r="I8" s="168"/>
      <c r="J8" s="169"/>
    </row>
    <row r="9" spans="1:10" ht="15.75" x14ac:dyDescent="0.25">
      <c r="A9" s="185" t="str">
        <f>ÍNDICE!A9</f>
        <v>DEPARTAMENTO ADMINISTRATIVO DE HACIENDA MUNICIPAL</v>
      </c>
      <c r="B9" s="168"/>
      <c r="C9" s="168"/>
      <c r="D9" s="168"/>
      <c r="E9" s="168"/>
      <c r="F9" s="168"/>
      <c r="G9" s="168"/>
      <c r="H9" s="168"/>
      <c r="I9" s="168"/>
      <c r="J9" s="169"/>
    </row>
    <row r="10" spans="1:10" ht="15" customHeight="1" thickBot="1" x14ac:dyDescent="0.3">
      <c r="A10" s="186" t="s">
        <v>525</v>
      </c>
      <c r="B10" s="187"/>
      <c r="C10" s="187"/>
      <c r="D10" s="187"/>
      <c r="E10" s="187"/>
      <c r="F10" s="187"/>
      <c r="G10" s="187"/>
      <c r="H10" s="187"/>
      <c r="I10" s="187"/>
      <c r="J10" s="188"/>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40"/>
      <c r="J14" s="37"/>
    </row>
    <row r="15" spans="1:10" ht="15" customHeight="1" thickBot="1" x14ac:dyDescent="0.3">
      <c r="A15" s="40"/>
      <c r="J15" s="37"/>
    </row>
    <row r="16" spans="1:10" ht="31.5" x14ac:dyDescent="0.25">
      <c r="A16" s="40"/>
      <c r="B16" s="55" t="s">
        <v>21</v>
      </c>
      <c r="C16" s="56" t="s">
        <v>22</v>
      </c>
      <c r="D16" s="56" t="s">
        <v>23</v>
      </c>
      <c r="E16" s="56" t="s">
        <v>24</v>
      </c>
      <c r="F16" s="57" t="s">
        <v>526</v>
      </c>
      <c r="J16" s="37"/>
    </row>
    <row r="17" spans="1:10" ht="21" customHeight="1" x14ac:dyDescent="0.25">
      <c r="A17" s="40"/>
      <c r="B17" s="58" t="s">
        <v>11</v>
      </c>
      <c r="C17" s="61">
        <v>1</v>
      </c>
      <c r="D17" s="54">
        <v>0.25</v>
      </c>
      <c r="E17" s="54">
        <f>'B. Resultado por dimensiones'!G16</f>
        <v>0.65277777777777768</v>
      </c>
      <c r="F17" s="38">
        <f>E17*D17</f>
        <v>0.16319444444444442</v>
      </c>
      <c r="J17" s="37"/>
    </row>
    <row r="18" spans="1:10" ht="24" customHeight="1" x14ac:dyDescent="0.25">
      <c r="A18" s="40"/>
      <c r="B18" s="58" t="s">
        <v>14</v>
      </c>
      <c r="C18" s="61">
        <v>2</v>
      </c>
      <c r="D18" s="54">
        <v>0.25</v>
      </c>
      <c r="E18" s="54">
        <f>'B. Resultado por dimensiones'!G23</f>
        <v>0.84722222222222221</v>
      </c>
      <c r="F18" s="38">
        <f>E18*D18</f>
        <v>0.21180555555555555</v>
      </c>
      <c r="J18" s="37"/>
    </row>
    <row r="19" spans="1:10" ht="25.5" customHeight="1" x14ac:dyDescent="0.25">
      <c r="A19" s="40"/>
      <c r="B19" s="58" t="s">
        <v>17</v>
      </c>
      <c r="C19" s="61">
        <v>3</v>
      </c>
      <c r="D19" s="54">
        <v>0.25</v>
      </c>
      <c r="E19" s="54">
        <f>'B. Resultado por dimensiones'!G31</f>
        <v>0.60925925925925917</v>
      </c>
      <c r="F19" s="38">
        <f>E19*D19</f>
        <v>0.15231481481481479</v>
      </c>
      <c r="J19" s="37"/>
    </row>
    <row r="20" spans="1:10" ht="24.75" customHeight="1" thickBot="1" x14ac:dyDescent="0.3">
      <c r="A20" s="40"/>
      <c r="B20" s="59" t="s">
        <v>19</v>
      </c>
      <c r="C20" s="62">
        <v>4</v>
      </c>
      <c r="D20" s="60">
        <v>0.25</v>
      </c>
      <c r="E20" s="60">
        <f>'B. Resultado por dimensiones'!G37</f>
        <v>0.59375</v>
      </c>
      <c r="F20" s="39">
        <f>E20*D20</f>
        <v>0.1484375</v>
      </c>
      <c r="J20" s="37"/>
    </row>
    <row r="21" spans="1:10" ht="22.5" customHeight="1" thickBot="1" x14ac:dyDescent="0.3">
      <c r="A21" s="40"/>
      <c r="B21" s="107" t="s">
        <v>25</v>
      </c>
      <c r="C21" s="179" t="s">
        <v>26</v>
      </c>
      <c r="D21" s="180"/>
      <c r="E21" s="180"/>
      <c r="F21" s="108">
        <f>SUM(F17:F20)</f>
        <v>0.67575231481481479</v>
      </c>
      <c r="J21" s="37"/>
    </row>
    <row r="22" spans="1:10" ht="15" customHeight="1" x14ac:dyDescent="0.25">
      <c r="A22" s="40"/>
      <c r="C22" s="53"/>
      <c r="D22" s="53"/>
      <c r="E22" s="53"/>
      <c r="F22" s="53"/>
      <c r="J22" s="37"/>
    </row>
    <row r="23" spans="1:10" ht="15" customHeight="1" x14ac:dyDescent="0.25">
      <c r="A23" s="40"/>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67"/>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40"/>
      <c r="J35" s="37"/>
    </row>
    <row r="36" spans="1:10" ht="15" customHeight="1" x14ac:dyDescent="0.25">
      <c r="A36" s="67"/>
      <c r="J36" s="37"/>
    </row>
    <row r="37" spans="1:10" ht="15" customHeight="1" x14ac:dyDescent="0.25">
      <c r="A37" s="40"/>
      <c r="J37" s="37"/>
    </row>
    <row r="38" spans="1:10" ht="15" customHeight="1" x14ac:dyDescent="0.25">
      <c r="A38" s="69"/>
      <c r="J38" s="37"/>
    </row>
    <row r="39" spans="1:10" ht="15" customHeight="1" x14ac:dyDescent="0.25">
      <c r="A39" s="40"/>
      <c r="J39" s="37"/>
    </row>
    <row r="40" spans="1:10" ht="15" customHeight="1" x14ac:dyDescent="0.25">
      <c r="A40" s="40"/>
      <c r="J40" s="37"/>
    </row>
    <row r="41" spans="1:10" ht="15" customHeight="1" x14ac:dyDescent="0.25">
      <c r="A41" s="40"/>
      <c r="B41" s="85" t="s">
        <v>523</v>
      </c>
      <c r="C41" s="86"/>
      <c r="D41" s="86"/>
      <c r="E41" s="86"/>
      <c r="F41" s="86"/>
      <c r="G41" s="86"/>
      <c r="H41" s="86"/>
      <c r="I41" s="87"/>
      <c r="J41" s="80"/>
    </row>
    <row r="42" spans="1:10" ht="15" customHeight="1" x14ac:dyDescent="0.25">
      <c r="A42" s="40"/>
      <c r="B42" s="89" t="s">
        <v>507</v>
      </c>
      <c r="C42" s="82"/>
      <c r="D42" s="82"/>
      <c r="E42" s="82"/>
      <c r="F42" s="82"/>
      <c r="G42" s="82"/>
      <c r="H42" s="82"/>
      <c r="I42" s="88"/>
      <c r="J42" s="83"/>
    </row>
    <row r="43" spans="1:10" ht="15" customHeight="1" x14ac:dyDescent="0.25">
      <c r="A43" s="40"/>
      <c r="B43" s="89" t="s">
        <v>524</v>
      </c>
      <c r="C43" s="82"/>
      <c r="D43" s="82"/>
      <c r="E43" s="82"/>
      <c r="F43" s="82"/>
      <c r="G43" s="82"/>
      <c r="H43" s="82"/>
      <c r="I43" s="88"/>
      <c r="J43" s="83"/>
    </row>
    <row r="44" spans="1:10" ht="15" customHeight="1" x14ac:dyDescent="0.25">
      <c r="A44" s="40"/>
      <c r="B44" s="90" t="s">
        <v>510</v>
      </c>
      <c r="C44" s="91"/>
      <c r="D44" s="92"/>
      <c r="E44" s="92"/>
      <c r="F44" s="92"/>
      <c r="G44" s="92"/>
      <c r="H44" s="92"/>
      <c r="I44" s="93"/>
      <c r="J44" s="80"/>
    </row>
    <row r="45" spans="1:10" ht="15" customHeight="1" x14ac:dyDescent="0.25">
      <c r="A45" s="40"/>
      <c r="J45" s="37"/>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thickBot="1" x14ac:dyDescent="0.3">
      <c r="A49" s="42"/>
      <c r="B49" s="43"/>
      <c r="C49" s="43"/>
      <c r="D49" s="43"/>
      <c r="E49" s="43"/>
      <c r="F49" s="43"/>
      <c r="G49" s="43"/>
      <c r="H49" s="43"/>
      <c r="I49" s="43"/>
      <c r="J49" s="44"/>
    </row>
  </sheetData>
  <sheetProtection algorithmName="SHA-512" hashValue="KsA8rwGmTRkdA+zf4gkeei5I4glqe2lUn/hl+xubRo2MOn9w0dLH6sR5qbSHt0a8EZeiGCPqkaOidcgfU7kPJw==" saltValue="gL7/UkNtRjK6CcccxoANKg==" spinCount="100000" sheet="1" objects="1" scenarios="1"/>
  <mergeCells count="10">
    <mergeCell ref="A1:J1"/>
    <mergeCell ref="A2:J2"/>
    <mergeCell ref="A3:J3"/>
    <mergeCell ref="A4:J4"/>
    <mergeCell ref="A5:J5"/>
    <mergeCell ref="C21:E21"/>
    <mergeCell ref="A6:J6"/>
    <mergeCell ref="A7:J8"/>
    <mergeCell ref="A9:J9"/>
    <mergeCell ref="A10:J10"/>
  </mergeCells>
  <hyperlinks>
    <hyperlink ref="B17" location="'C. Entorno Institucional'!A1" display="Entorno institucional" xr:uid="{98E3CED6-C149-4B95-9A6C-F22D330AC0A9}"/>
    <hyperlink ref="B18" location="'D. Infraestructura'!A1" display="Infraestructura" xr:uid="{5168CD59-1722-456A-BB2A-BD3DEC10C0E9}"/>
    <hyperlink ref="B19" location="'E. Metodología Estadística'!A1" display="Metodología estadística" xr:uid="{F2E7DBEB-5F57-4C9F-9969-7D1C3638C5F4}"/>
    <hyperlink ref="B20"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topLeftCell="A2" workbookViewId="0">
      <selection activeCell="A10" sqref="A10"/>
    </sheetView>
  </sheetViews>
  <sheetFormatPr baseColWidth="10" defaultRowHeight="14.25" x14ac:dyDescent="0.2"/>
  <cols>
    <col min="1" max="1" width="82.25" bestFit="1" customWidth="1"/>
  </cols>
  <sheetData>
    <row r="1" spans="1:1" ht="15.75" thickBot="1" x14ac:dyDescent="0.3">
      <c r="A1" s="4" t="s">
        <v>306</v>
      </c>
    </row>
    <row r="2" spans="1:1" ht="16.5" thickBot="1" x14ac:dyDescent="0.25">
      <c r="A2" s="2" t="s">
        <v>285</v>
      </c>
    </row>
    <row r="3" spans="1:1" ht="16.5" thickBot="1" x14ac:dyDescent="0.25">
      <c r="A3" s="2" t="s">
        <v>281</v>
      </c>
    </row>
    <row r="4" spans="1:1" ht="16.5" thickBot="1" x14ac:dyDescent="0.25">
      <c r="A4" s="2" t="s">
        <v>280</v>
      </c>
    </row>
    <row r="5" spans="1:1" ht="16.5" thickBot="1" x14ac:dyDescent="0.25">
      <c r="A5" s="2" t="s">
        <v>282</v>
      </c>
    </row>
    <row r="6" spans="1:1" ht="16.5" thickBot="1" x14ac:dyDescent="0.25">
      <c r="A6" s="2" t="s">
        <v>279</v>
      </c>
    </row>
    <row r="7" spans="1:1" ht="16.5" thickBot="1" x14ac:dyDescent="0.25">
      <c r="A7" s="2" t="s">
        <v>283</v>
      </c>
    </row>
    <row r="8" spans="1:1" ht="16.5" thickBot="1" x14ac:dyDescent="0.25">
      <c r="A8" s="2" t="s">
        <v>286</v>
      </c>
    </row>
    <row r="9" spans="1:1" ht="16.5" thickBot="1" x14ac:dyDescent="0.25">
      <c r="A9" s="2" t="s">
        <v>655</v>
      </c>
    </row>
    <row r="10" spans="1:1" ht="16.5" thickBot="1" x14ac:dyDescent="0.25">
      <c r="A10" s="2" t="s">
        <v>284</v>
      </c>
    </row>
    <row r="11" spans="1:1" ht="16.5" thickBot="1" x14ac:dyDescent="0.25">
      <c r="A11" s="2" t="s">
        <v>291</v>
      </c>
    </row>
    <row r="12" spans="1:1" ht="16.5" thickBot="1" x14ac:dyDescent="0.25">
      <c r="A12" s="2" t="s">
        <v>295</v>
      </c>
    </row>
    <row r="13" spans="1:1" ht="16.5" thickBot="1" x14ac:dyDescent="0.25">
      <c r="A13" s="2" t="s">
        <v>294</v>
      </c>
    </row>
    <row r="14" spans="1:1" ht="16.5" thickBot="1" x14ac:dyDescent="0.25">
      <c r="A14" s="2" t="s">
        <v>296</v>
      </c>
    </row>
    <row r="15" spans="1:1" ht="16.5" thickBot="1" x14ac:dyDescent="0.25">
      <c r="A15" s="2" t="s">
        <v>293</v>
      </c>
    </row>
    <row r="16" spans="1:1" ht="16.5" thickBot="1" x14ac:dyDescent="0.25">
      <c r="A16" s="2" t="s">
        <v>290</v>
      </c>
    </row>
    <row r="17" spans="1:1" ht="16.5" thickBot="1" x14ac:dyDescent="0.25">
      <c r="A17" s="2" t="s">
        <v>287</v>
      </c>
    </row>
    <row r="18" spans="1:1" ht="16.5" thickBot="1" x14ac:dyDescent="0.25">
      <c r="A18" s="2" t="s">
        <v>298</v>
      </c>
    </row>
    <row r="19" spans="1:1" ht="16.5" thickBot="1" x14ac:dyDescent="0.25">
      <c r="A19" s="2" t="s">
        <v>297</v>
      </c>
    </row>
    <row r="20" spans="1:1" ht="16.5" thickBot="1" x14ac:dyDescent="0.25">
      <c r="A20" s="2" t="s">
        <v>288</v>
      </c>
    </row>
    <row r="21" spans="1:1" ht="16.5" thickBot="1" x14ac:dyDescent="0.25">
      <c r="A21" s="2" t="s">
        <v>292</v>
      </c>
    </row>
    <row r="22" spans="1:1" ht="16.5" thickBot="1" x14ac:dyDescent="0.25">
      <c r="A22" s="2" t="s">
        <v>289</v>
      </c>
    </row>
    <row r="23" spans="1:1" ht="16.5" thickBot="1" x14ac:dyDescent="0.25">
      <c r="A23" s="2" t="s">
        <v>300</v>
      </c>
    </row>
    <row r="24" spans="1:1" ht="16.5" thickBot="1" x14ac:dyDescent="0.25">
      <c r="A24" s="2" t="s">
        <v>299</v>
      </c>
    </row>
    <row r="25" spans="1:1" ht="16.5" thickBot="1" x14ac:dyDescent="0.25">
      <c r="A25" s="2" t="s">
        <v>499</v>
      </c>
    </row>
    <row r="26" spans="1:1" ht="16.5" thickBot="1" x14ac:dyDescent="0.25">
      <c r="A26" s="2" t="s">
        <v>301</v>
      </c>
    </row>
    <row r="27" spans="1:1" ht="16.5" thickBot="1" x14ac:dyDescent="0.25">
      <c r="A27" s="3" t="s">
        <v>305</v>
      </c>
    </row>
    <row r="28" spans="1:1" ht="16.5" thickBot="1" x14ac:dyDescent="0.25">
      <c r="A28" s="1" t="s">
        <v>302</v>
      </c>
    </row>
    <row r="29" spans="1:1" ht="16.5" thickBot="1" x14ac:dyDescent="0.25">
      <c r="A29" s="5" t="s">
        <v>303</v>
      </c>
    </row>
    <row r="30" spans="1:1" ht="16.5" thickBot="1" x14ac:dyDescent="0.25">
      <c r="A30" s="2" t="s">
        <v>304</v>
      </c>
    </row>
  </sheetData>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topLeftCell="A5" zoomScale="85" zoomScaleNormal="70" zoomScaleSheetLayoutView="85" workbookViewId="0">
      <selection activeCell="D23" sqref="D23:F23"/>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73"/>
      <c r="B1" s="189"/>
      <c r="C1" s="189"/>
      <c r="D1" s="189"/>
      <c r="E1" s="189"/>
      <c r="F1" s="189"/>
      <c r="G1" s="189"/>
      <c r="H1" s="189"/>
      <c r="I1" s="189"/>
      <c r="J1" s="190"/>
    </row>
    <row r="2" spans="1:10" ht="18.75" x14ac:dyDescent="0.3">
      <c r="A2" s="176" t="s">
        <v>0</v>
      </c>
      <c r="B2" s="177"/>
      <c r="C2" s="177"/>
      <c r="D2" s="177"/>
      <c r="E2" s="177"/>
      <c r="F2" s="177"/>
      <c r="G2" s="177"/>
      <c r="H2" s="177"/>
      <c r="I2" s="177"/>
      <c r="J2" s="191"/>
    </row>
    <row r="3" spans="1:10" ht="18.75" x14ac:dyDescent="0.3">
      <c r="A3" s="176" t="s">
        <v>1</v>
      </c>
      <c r="B3" s="177"/>
      <c r="C3" s="177"/>
      <c r="D3" s="177"/>
      <c r="E3" s="177"/>
      <c r="F3" s="177"/>
      <c r="G3" s="177"/>
      <c r="H3" s="177"/>
      <c r="I3" s="177"/>
      <c r="J3" s="191"/>
    </row>
    <row r="4" spans="1:10" ht="18.75" x14ac:dyDescent="0.3">
      <c r="A4" s="176" t="s">
        <v>2</v>
      </c>
      <c r="B4" s="177"/>
      <c r="C4" s="177"/>
      <c r="D4" s="177"/>
      <c r="E4" s="177"/>
      <c r="F4" s="177"/>
      <c r="G4" s="177"/>
      <c r="H4" s="177"/>
      <c r="I4" s="177"/>
      <c r="J4" s="191"/>
    </row>
    <row r="5" spans="1:10" ht="18.75" x14ac:dyDescent="0.3">
      <c r="A5" s="176">
        <v>2024</v>
      </c>
      <c r="B5" s="177"/>
      <c r="C5" s="177"/>
      <c r="D5" s="177"/>
      <c r="E5" s="177"/>
      <c r="F5" s="177"/>
      <c r="G5" s="177"/>
      <c r="H5" s="177"/>
      <c r="I5" s="177"/>
      <c r="J5" s="191"/>
    </row>
    <row r="6" spans="1:10" ht="15.75" x14ac:dyDescent="0.25">
      <c r="A6" s="181"/>
      <c r="B6" s="182"/>
      <c r="C6" s="182"/>
      <c r="D6" s="182"/>
      <c r="E6" s="182"/>
      <c r="F6" s="182"/>
      <c r="G6" s="182"/>
      <c r="H6" s="182"/>
      <c r="I6" s="182"/>
      <c r="J6" s="183"/>
    </row>
    <row r="7" spans="1:10" ht="15.75" x14ac:dyDescent="0.25">
      <c r="A7" s="164" t="s">
        <v>3</v>
      </c>
      <c r="B7" s="165"/>
      <c r="C7" s="165"/>
      <c r="D7" s="165"/>
      <c r="E7" s="165"/>
      <c r="F7" s="165"/>
      <c r="G7" s="165"/>
      <c r="H7" s="165"/>
      <c r="I7" s="165"/>
      <c r="J7" s="166"/>
    </row>
    <row r="8" spans="1:10" ht="15.75" x14ac:dyDescent="0.25">
      <c r="A8" s="197"/>
      <c r="B8" s="162"/>
      <c r="C8" s="162"/>
      <c r="D8" s="162"/>
      <c r="E8" s="162"/>
      <c r="F8" s="162"/>
      <c r="G8" s="162"/>
      <c r="H8" s="162"/>
      <c r="I8" s="162"/>
      <c r="J8" s="163"/>
    </row>
    <row r="9" spans="1:10" ht="15.75" x14ac:dyDescent="0.25">
      <c r="A9" s="201" t="str">
        <f>ÍNDICE!A9</f>
        <v>DEPARTAMENTO ADMINISTRATIVO DE HACIENDA MUNICIPAL</v>
      </c>
      <c r="B9" s="165"/>
      <c r="C9" s="165"/>
      <c r="D9" s="165"/>
      <c r="E9" s="165"/>
      <c r="F9" s="165"/>
      <c r="G9" s="165"/>
      <c r="H9" s="165"/>
      <c r="I9" s="165"/>
      <c r="J9" s="166"/>
    </row>
    <row r="10" spans="1:10" ht="16.5" thickBot="1" x14ac:dyDescent="0.3">
      <c r="A10" s="186" t="s">
        <v>27</v>
      </c>
      <c r="B10" s="187"/>
      <c r="C10" s="187"/>
      <c r="D10" s="187"/>
      <c r="E10" s="187"/>
      <c r="F10" s="187"/>
      <c r="G10" s="187"/>
      <c r="H10" s="187"/>
      <c r="I10" s="187"/>
      <c r="J10" s="188"/>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21</v>
      </c>
      <c r="C13" s="48" t="s">
        <v>22</v>
      </c>
      <c r="D13" s="48" t="s">
        <v>28</v>
      </c>
      <c r="E13" s="48" t="s">
        <v>23</v>
      </c>
      <c r="F13" s="48" t="s">
        <v>29</v>
      </c>
      <c r="G13" s="49" t="s">
        <v>526</v>
      </c>
      <c r="J13" s="37"/>
    </row>
    <row r="14" spans="1:10" ht="37.5" customHeight="1" x14ac:dyDescent="0.25">
      <c r="A14" s="40"/>
      <c r="B14" s="192" t="s">
        <v>11</v>
      </c>
      <c r="C14" s="45">
        <v>1</v>
      </c>
      <c r="D14" s="45" t="s">
        <v>527</v>
      </c>
      <c r="E14" s="46">
        <v>0.5</v>
      </c>
      <c r="F14" s="46">
        <f>'C. Entorno institucional'!F45</f>
        <v>0.75</v>
      </c>
      <c r="G14" s="50">
        <f>E14*F14</f>
        <v>0.375</v>
      </c>
      <c r="J14" s="37"/>
    </row>
    <row r="15" spans="1:10" ht="37.5" customHeight="1" x14ac:dyDescent="0.25">
      <c r="A15" s="40"/>
      <c r="B15" s="193"/>
      <c r="C15" s="45">
        <v>2</v>
      </c>
      <c r="D15" s="45" t="s">
        <v>31</v>
      </c>
      <c r="E15" s="46">
        <v>0.5</v>
      </c>
      <c r="F15" s="46">
        <f>'C. Entorno institucional'!F52</f>
        <v>0.55555555555555547</v>
      </c>
      <c r="G15" s="50">
        <f>F15*E15</f>
        <v>0.27777777777777773</v>
      </c>
      <c r="J15" s="37"/>
    </row>
    <row r="16" spans="1:10" ht="37.5" customHeight="1" thickBot="1" x14ac:dyDescent="0.3">
      <c r="A16" s="40"/>
      <c r="B16" s="194"/>
      <c r="C16" s="51" t="s">
        <v>32</v>
      </c>
      <c r="D16" s="195" t="s">
        <v>528</v>
      </c>
      <c r="E16" s="196"/>
      <c r="F16" s="196"/>
      <c r="G16" s="52">
        <f>SUM(G14:G15)</f>
        <v>0.65277777777777768</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21</v>
      </c>
      <c r="C20" s="48" t="s">
        <v>22</v>
      </c>
      <c r="D20" s="48" t="s">
        <v>28</v>
      </c>
      <c r="E20" s="48" t="s">
        <v>23</v>
      </c>
      <c r="F20" s="48" t="s">
        <v>29</v>
      </c>
      <c r="G20" s="49" t="s">
        <v>526</v>
      </c>
      <c r="J20" s="37"/>
    </row>
    <row r="21" spans="1:10" ht="36.75" customHeight="1" x14ac:dyDescent="0.25">
      <c r="A21" s="40"/>
      <c r="B21" s="192" t="s">
        <v>14</v>
      </c>
      <c r="C21" s="45">
        <v>1</v>
      </c>
      <c r="D21" s="45" t="s">
        <v>33</v>
      </c>
      <c r="E21" s="46">
        <v>0.5</v>
      </c>
      <c r="F21" s="46">
        <f>'D. Infraestructura'!F72</f>
        <v>1</v>
      </c>
      <c r="G21" s="50">
        <f t="shared" ref="G21:G22" si="0">F21*E21</f>
        <v>0.5</v>
      </c>
      <c r="J21" s="37"/>
    </row>
    <row r="22" spans="1:10" ht="36.75" customHeight="1" x14ac:dyDescent="0.25">
      <c r="A22" s="40"/>
      <c r="B22" s="193"/>
      <c r="C22" s="45">
        <v>2</v>
      </c>
      <c r="D22" s="45" t="s">
        <v>34</v>
      </c>
      <c r="E22" s="46">
        <v>0.5</v>
      </c>
      <c r="F22" s="46">
        <f>'D. Infraestructura'!F82</f>
        <v>0.69444444444444442</v>
      </c>
      <c r="G22" s="50">
        <f t="shared" si="0"/>
        <v>0.34722222222222221</v>
      </c>
      <c r="J22" s="37"/>
    </row>
    <row r="23" spans="1:10" ht="36.75" customHeight="1" thickBot="1" x14ac:dyDescent="0.3">
      <c r="A23" s="40"/>
      <c r="B23" s="194"/>
      <c r="C23" s="51" t="s">
        <v>32</v>
      </c>
      <c r="D23" s="195" t="s">
        <v>35</v>
      </c>
      <c r="E23" s="196"/>
      <c r="F23" s="196"/>
      <c r="G23" s="52">
        <f>SUM(G21:G22)</f>
        <v>0.84722222222222221</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21</v>
      </c>
      <c r="C27" s="48" t="s">
        <v>22</v>
      </c>
      <c r="D27" s="48" t="s">
        <v>28</v>
      </c>
      <c r="E27" s="48" t="s">
        <v>23</v>
      </c>
      <c r="F27" s="48" t="s">
        <v>29</v>
      </c>
      <c r="G27" s="49" t="s">
        <v>526</v>
      </c>
      <c r="J27" s="37"/>
    </row>
    <row r="28" spans="1:10" ht="37.5" customHeight="1" x14ac:dyDescent="0.25">
      <c r="A28" s="40"/>
      <c r="B28" s="192" t="s">
        <v>17</v>
      </c>
      <c r="C28" s="45">
        <v>1</v>
      </c>
      <c r="D28" s="45" t="s">
        <v>36</v>
      </c>
      <c r="E28" s="46">
        <f t="shared" ref="E28:E29" si="1">1/3</f>
        <v>0.33333333333333331</v>
      </c>
      <c r="F28" s="46">
        <f>'E. Metodología estadística'!F185</f>
        <v>0.41111111111111109</v>
      </c>
      <c r="G28" s="50">
        <f t="shared" ref="G28:G29" si="2">F28*E28</f>
        <v>0.13703703703703701</v>
      </c>
      <c r="J28" s="37"/>
    </row>
    <row r="29" spans="1:10" ht="37.5" customHeight="1" x14ac:dyDescent="0.25">
      <c r="A29" s="40"/>
      <c r="B29" s="193"/>
      <c r="C29" s="45">
        <v>2</v>
      </c>
      <c r="D29" s="45" t="s">
        <v>37</v>
      </c>
      <c r="E29" s="46">
        <f t="shared" si="1"/>
        <v>0.33333333333333331</v>
      </c>
      <c r="F29" s="46">
        <f>'E. Metodología estadística'!F193</f>
        <v>0.66666666666666663</v>
      </c>
      <c r="G29" s="50">
        <f t="shared" si="2"/>
        <v>0.22222222222222221</v>
      </c>
      <c r="J29" s="37"/>
    </row>
    <row r="30" spans="1:10" ht="37.5" customHeight="1" x14ac:dyDescent="0.25">
      <c r="A30" s="40"/>
      <c r="B30" s="198"/>
      <c r="C30" s="45">
        <v>3</v>
      </c>
      <c r="D30" s="45" t="s">
        <v>38</v>
      </c>
      <c r="E30" s="46">
        <f>1/3</f>
        <v>0.33333333333333331</v>
      </c>
      <c r="F30" s="46">
        <f>'E. Metodología estadística'!F201</f>
        <v>0.75</v>
      </c>
      <c r="G30" s="50">
        <f>F30*E30</f>
        <v>0.25</v>
      </c>
      <c r="J30" s="37"/>
    </row>
    <row r="31" spans="1:10" ht="37.5" customHeight="1" thickBot="1" x14ac:dyDescent="0.3">
      <c r="A31" s="40"/>
      <c r="B31" s="199"/>
      <c r="C31" s="51" t="s">
        <v>32</v>
      </c>
      <c r="D31" s="195" t="s">
        <v>39</v>
      </c>
      <c r="E31" s="200"/>
      <c r="F31" s="200"/>
      <c r="G31" s="52">
        <f>SUM(G28:G30)</f>
        <v>0.60925925925925917</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21</v>
      </c>
      <c r="C34" s="48" t="s">
        <v>22</v>
      </c>
      <c r="D34" s="48" t="s">
        <v>28</v>
      </c>
      <c r="E34" s="48" t="s">
        <v>23</v>
      </c>
      <c r="F34" s="48" t="s">
        <v>29</v>
      </c>
      <c r="G34" s="49" t="s">
        <v>526</v>
      </c>
      <c r="J34" s="37"/>
    </row>
    <row r="35" spans="1:10" ht="36" customHeight="1" x14ac:dyDescent="0.25">
      <c r="A35" s="40"/>
      <c r="B35" s="192" t="s">
        <v>19</v>
      </c>
      <c r="C35" s="45">
        <v>1</v>
      </c>
      <c r="D35" s="45" t="s">
        <v>40</v>
      </c>
      <c r="E35" s="46">
        <f t="shared" ref="E35:E36" si="3">1/2</f>
        <v>0.5</v>
      </c>
      <c r="F35" s="46">
        <f>'F. Accesibilidad y uso'!F71</f>
        <v>0.83333333333333326</v>
      </c>
      <c r="G35" s="50">
        <f t="shared" ref="G35:G36" si="4">F35*E35</f>
        <v>0.41666666666666663</v>
      </c>
      <c r="J35" s="37"/>
    </row>
    <row r="36" spans="1:10" ht="36" customHeight="1" x14ac:dyDescent="0.25">
      <c r="A36" s="40"/>
      <c r="B36" s="193"/>
      <c r="C36" s="45">
        <v>2</v>
      </c>
      <c r="D36" s="45" t="s">
        <v>41</v>
      </c>
      <c r="E36" s="46">
        <f t="shared" si="3"/>
        <v>0.5</v>
      </c>
      <c r="F36" s="46">
        <f>'F. Accesibilidad y uso'!F81</f>
        <v>0.35416666666666663</v>
      </c>
      <c r="G36" s="50">
        <f t="shared" si="4"/>
        <v>0.17708333333333331</v>
      </c>
      <c r="J36" s="37"/>
    </row>
    <row r="37" spans="1:10" ht="36" customHeight="1" thickBot="1" x14ac:dyDescent="0.3">
      <c r="A37" s="40"/>
      <c r="B37" s="194"/>
      <c r="C37" s="51" t="s">
        <v>32</v>
      </c>
      <c r="D37" s="195" t="s">
        <v>42</v>
      </c>
      <c r="E37" s="196"/>
      <c r="F37" s="196"/>
      <c r="G37" s="52">
        <f>SUM(G35:G36)</f>
        <v>0.59375</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523</v>
      </c>
      <c r="C42" s="86"/>
      <c r="D42" s="86"/>
      <c r="E42" s="86"/>
      <c r="F42" s="86"/>
      <c r="G42" s="86"/>
      <c r="H42" s="86"/>
      <c r="I42" s="87"/>
      <c r="J42" s="37"/>
    </row>
    <row r="43" spans="1:10" ht="15" customHeight="1" x14ac:dyDescent="0.25">
      <c r="A43" s="40"/>
      <c r="B43" s="89" t="s">
        <v>507</v>
      </c>
      <c r="C43" s="82"/>
      <c r="D43" s="82"/>
      <c r="E43" s="82"/>
      <c r="F43" s="82"/>
      <c r="G43" s="82"/>
      <c r="H43" s="82"/>
      <c r="I43" s="88"/>
      <c r="J43" s="37"/>
    </row>
    <row r="44" spans="1:10" ht="15" customHeight="1" x14ac:dyDescent="0.25">
      <c r="A44" s="40"/>
      <c r="B44" s="89" t="s">
        <v>524</v>
      </c>
      <c r="C44" s="82"/>
      <c r="D44" s="82"/>
      <c r="E44" s="82"/>
      <c r="F44" s="82"/>
      <c r="G44" s="82"/>
      <c r="H44" s="82"/>
      <c r="I44" s="88"/>
      <c r="J44" s="37"/>
    </row>
    <row r="45" spans="1:10" ht="15" customHeight="1" x14ac:dyDescent="0.25">
      <c r="A45" s="40"/>
      <c r="B45" s="90" t="s">
        <v>510</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NpKVEUK4bqzlg4lxbWdSDwWf6mZ+AsFLUXr32XgrXRxmIwhO/Hos4GT0S3Ec/OfJTPyF2VcrW9wVwcHJbOtOVA==" saltValue="H3WYwPScpQNk76DoiSK6DA=="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A46" zoomScale="85" zoomScaleNormal="55" zoomScaleSheetLayoutView="85" workbookViewId="0">
      <selection activeCell="A11" sqref="A11:XFD36"/>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14"/>
      <c r="B1" s="215"/>
      <c r="C1" s="215"/>
      <c r="D1" s="215"/>
      <c r="E1" s="215"/>
      <c r="F1" s="215"/>
      <c r="G1" s="215"/>
      <c r="H1" s="215"/>
      <c r="I1" s="215"/>
      <c r="J1" s="215"/>
      <c r="K1" s="215"/>
      <c r="L1" s="215"/>
      <c r="M1" s="216"/>
    </row>
    <row r="2" spans="1:13" s="33" customFormat="1" ht="14.25" customHeight="1" x14ac:dyDescent="0.3">
      <c r="A2" s="176" t="s">
        <v>0</v>
      </c>
      <c r="B2" s="177"/>
      <c r="C2" s="177"/>
      <c r="D2" s="177"/>
      <c r="E2" s="177"/>
      <c r="F2" s="177"/>
      <c r="G2" s="177"/>
      <c r="H2" s="177"/>
      <c r="I2" s="177"/>
      <c r="J2" s="177"/>
      <c r="K2" s="177"/>
      <c r="L2" s="177"/>
      <c r="M2" s="191"/>
    </row>
    <row r="3" spans="1:13" s="33" customFormat="1" ht="17.45" customHeight="1" x14ac:dyDescent="0.3">
      <c r="A3" s="176" t="s">
        <v>1</v>
      </c>
      <c r="B3" s="177"/>
      <c r="C3" s="177"/>
      <c r="D3" s="177"/>
      <c r="E3" s="177"/>
      <c r="F3" s="177"/>
      <c r="G3" s="177"/>
      <c r="H3" s="177"/>
      <c r="I3" s="177"/>
      <c r="J3" s="177"/>
      <c r="K3" s="177"/>
      <c r="L3" s="177"/>
      <c r="M3" s="191"/>
    </row>
    <row r="4" spans="1:13" s="33" customFormat="1" ht="17.45" customHeight="1" x14ac:dyDescent="0.3">
      <c r="A4" s="176" t="s">
        <v>2</v>
      </c>
      <c r="B4" s="177"/>
      <c r="C4" s="177"/>
      <c r="D4" s="177"/>
      <c r="E4" s="177"/>
      <c r="F4" s="177"/>
      <c r="G4" s="177"/>
      <c r="H4" s="177"/>
      <c r="I4" s="177"/>
      <c r="J4" s="177"/>
      <c r="K4" s="177"/>
      <c r="L4" s="177"/>
      <c r="M4" s="191"/>
    </row>
    <row r="5" spans="1:13" s="33" customFormat="1" ht="14.25" customHeight="1" x14ac:dyDescent="0.3">
      <c r="A5" s="176">
        <v>2024</v>
      </c>
      <c r="B5" s="177"/>
      <c r="C5" s="177"/>
      <c r="D5" s="177"/>
      <c r="E5" s="177"/>
      <c r="F5" s="177"/>
      <c r="G5" s="177"/>
      <c r="H5" s="177"/>
      <c r="I5" s="177"/>
      <c r="J5" s="177"/>
      <c r="K5" s="177"/>
      <c r="L5" s="177"/>
      <c r="M5" s="191"/>
    </row>
    <row r="6" spans="1:13" s="33" customFormat="1" ht="14.25" customHeight="1" x14ac:dyDescent="0.3">
      <c r="A6" s="217"/>
      <c r="B6" s="177"/>
      <c r="C6" s="177"/>
      <c r="D6" s="177"/>
      <c r="E6" s="177"/>
      <c r="F6" s="177"/>
      <c r="G6" s="177"/>
      <c r="H6" s="177"/>
      <c r="I6" s="177"/>
      <c r="J6" s="177"/>
      <c r="K6" s="177"/>
      <c r="L6" s="177"/>
      <c r="M6" s="191"/>
    </row>
    <row r="7" spans="1:13" ht="14.25" customHeight="1" x14ac:dyDescent="0.25">
      <c r="A7" s="164" t="s">
        <v>11</v>
      </c>
      <c r="B7" s="165"/>
      <c r="C7" s="165"/>
      <c r="D7" s="165"/>
      <c r="E7" s="165"/>
      <c r="F7" s="165"/>
      <c r="G7" s="165"/>
      <c r="H7" s="165"/>
      <c r="I7" s="165"/>
      <c r="J7" s="165"/>
      <c r="K7" s="165"/>
      <c r="L7" s="165"/>
      <c r="M7" s="166"/>
    </row>
    <row r="8" spans="1:13" ht="14.25" customHeight="1" thickBot="1" x14ac:dyDescent="0.3">
      <c r="A8" s="197"/>
      <c r="B8" s="162"/>
      <c r="C8" s="162"/>
      <c r="D8" s="162"/>
      <c r="E8" s="162"/>
      <c r="F8" s="162"/>
      <c r="G8" s="162"/>
      <c r="H8" s="162"/>
      <c r="I8" s="162"/>
      <c r="J8" s="162"/>
      <c r="K8" s="162"/>
      <c r="L8" s="162"/>
      <c r="M8" s="163"/>
    </row>
    <row r="9" spans="1:13" ht="39.75" customHeight="1" thickBot="1" x14ac:dyDescent="0.3">
      <c r="A9" s="208" t="s">
        <v>498</v>
      </c>
      <c r="B9" s="209"/>
      <c r="C9" s="209"/>
      <c r="D9" s="209"/>
      <c r="E9" s="209"/>
      <c r="F9" s="209"/>
      <c r="G9" s="209"/>
      <c r="H9" s="209"/>
      <c r="I9" s="209"/>
      <c r="J9" s="209"/>
      <c r="K9" s="209"/>
      <c r="L9" s="209"/>
      <c r="M9" s="210"/>
    </row>
    <row r="10" spans="1:13" ht="14.25" customHeight="1" x14ac:dyDescent="0.25">
      <c r="A10" s="40"/>
      <c r="B10" s="94"/>
      <c r="C10" s="94"/>
      <c r="D10" s="95"/>
      <c r="E10" s="95"/>
      <c r="F10" s="95"/>
      <c r="G10" s="95"/>
      <c r="H10" s="95"/>
      <c r="I10" s="95"/>
      <c r="J10" s="95"/>
      <c r="K10" s="95"/>
      <c r="M10" s="37"/>
    </row>
    <row r="11" spans="1:13" ht="14.25" hidden="1" customHeight="1" x14ac:dyDescent="0.25">
      <c r="A11" s="40"/>
      <c r="B11" s="8" t="s">
        <v>43</v>
      </c>
      <c r="C11" s="9" t="s">
        <v>44</v>
      </c>
      <c r="D11" s="8" t="s">
        <v>45</v>
      </c>
      <c r="E11" s="9" t="s">
        <v>46</v>
      </c>
      <c r="F11" s="9" t="s">
        <v>47</v>
      </c>
      <c r="G11" s="9" t="s">
        <v>48</v>
      </c>
      <c r="H11" s="9" t="s">
        <v>49</v>
      </c>
      <c r="I11" s="9" t="s">
        <v>50</v>
      </c>
      <c r="J11" s="9" t="s">
        <v>51</v>
      </c>
      <c r="K11" s="9" t="s">
        <v>52</v>
      </c>
      <c r="M11" s="37"/>
    </row>
    <row r="12" spans="1:13" ht="14.25" hidden="1" customHeight="1" x14ac:dyDescent="0.25">
      <c r="A12" s="40"/>
      <c r="B12" s="149">
        <v>6</v>
      </c>
      <c r="C12" s="120" t="s">
        <v>53</v>
      </c>
      <c r="D12" s="121" t="s">
        <v>54</v>
      </c>
      <c r="E12" s="122">
        <v>6</v>
      </c>
      <c r="F12" s="123" t="s">
        <v>30</v>
      </c>
      <c r="G12" s="123" t="s">
        <v>55</v>
      </c>
      <c r="H12" s="123" t="s">
        <v>56</v>
      </c>
      <c r="I12" s="125">
        <v>1</v>
      </c>
      <c r="J12" s="125">
        <v>0.25</v>
      </c>
      <c r="K12" s="125">
        <v>0.25</v>
      </c>
      <c r="M12" s="37"/>
    </row>
    <row r="13" spans="1:13" ht="14.25" hidden="1" customHeight="1" x14ac:dyDescent="0.25">
      <c r="A13" s="40"/>
      <c r="B13" s="149">
        <v>7</v>
      </c>
      <c r="C13" s="120" t="s">
        <v>57</v>
      </c>
      <c r="D13" s="121" t="s">
        <v>54</v>
      </c>
      <c r="E13" s="122">
        <v>8</v>
      </c>
      <c r="F13" s="123" t="s">
        <v>30</v>
      </c>
      <c r="G13" s="123" t="s">
        <v>55</v>
      </c>
      <c r="H13" s="123" t="s">
        <v>56</v>
      </c>
      <c r="I13" s="125">
        <v>1</v>
      </c>
      <c r="J13" s="125">
        <v>0.25</v>
      </c>
      <c r="K13" s="125">
        <v>0.25</v>
      </c>
      <c r="M13" s="37"/>
    </row>
    <row r="14" spans="1:13" ht="14.25" hidden="1" customHeight="1" x14ac:dyDescent="0.25">
      <c r="A14" s="40"/>
      <c r="B14" s="150" t="s">
        <v>312</v>
      </c>
      <c r="C14" s="120" t="s">
        <v>58</v>
      </c>
      <c r="D14" s="121" t="s">
        <v>184</v>
      </c>
      <c r="E14" s="122">
        <v>38</v>
      </c>
      <c r="F14" s="123" t="s">
        <v>30</v>
      </c>
      <c r="G14" s="123" t="s">
        <v>55</v>
      </c>
      <c r="H14" s="123" t="s">
        <v>56</v>
      </c>
      <c r="I14" s="125">
        <v>0.25</v>
      </c>
      <c r="J14" s="125">
        <v>0.25</v>
      </c>
      <c r="K14" s="125">
        <v>6.25E-2</v>
      </c>
      <c r="M14" s="37"/>
    </row>
    <row r="15" spans="1:13" ht="14.25" hidden="1" customHeight="1" x14ac:dyDescent="0.25">
      <c r="A15" s="40"/>
      <c r="B15" s="150" t="s">
        <v>313</v>
      </c>
      <c r="C15" s="120" t="s">
        <v>59</v>
      </c>
      <c r="D15" s="121"/>
      <c r="E15" s="122">
        <v>40</v>
      </c>
      <c r="F15" s="123" t="s">
        <v>30</v>
      </c>
      <c r="G15" s="123" t="s">
        <v>55</v>
      </c>
      <c r="H15" s="123" t="s">
        <v>56</v>
      </c>
      <c r="I15" s="125" t="s">
        <v>259</v>
      </c>
      <c r="J15" s="125">
        <v>0.25</v>
      </c>
      <c r="K15" s="125" t="e">
        <v>#VALUE!</v>
      </c>
      <c r="M15" s="37"/>
    </row>
    <row r="16" spans="1:13" ht="14.25" hidden="1" customHeight="1" x14ac:dyDescent="0.25">
      <c r="A16" s="40"/>
      <c r="B16" s="150" t="s">
        <v>314</v>
      </c>
      <c r="C16" s="120" t="s">
        <v>60</v>
      </c>
      <c r="D16" s="121"/>
      <c r="E16" s="122">
        <v>42</v>
      </c>
      <c r="F16" s="123" t="s">
        <v>30</v>
      </c>
      <c r="G16" s="123" t="s">
        <v>55</v>
      </c>
      <c r="H16" s="123" t="s">
        <v>56</v>
      </c>
      <c r="I16" s="125" t="s">
        <v>259</v>
      </c>
      <c r="J16" s="125">
        <v>0.25</v>
      </c>
      <c r="K16" s="125" t="e">
        <v>#VALUE!</v>
      </c>
      <c r="M16" s="37"/>
    </row>
    <row r="17" spans="1:13" ht="14.25" hidden="1" customHeight="1" x14ac:dyDescent="0.25">
      <c r="A17" s="40"/>
      <c r="B17" s="150" t="s">
        <v>315</v>
      </c>
      <c r="C17" s="120" t="s">
        <v>61</v>
      </c>
      <c r="D17" s="121" t="s">
        <v>184</v>
      </c>
      <c r="E17" s="122">
        <v>44</v>
      </c>
      <c r="F17" s="123" t="s">
        <v>30</v>
      </c>
      <c r="G17" s="123" t="s">
        <v>55</v>
      </c>
      <c r="H17" s="123" t="s">
        <v>56</v>
      </c>
      <c r="I17" s="125">
        <v>0.25</v>
      </c>
      <c r="J17" s="125">
        <v>0.25</v>
      </c>
      <c r="K17" s="125">
        <v>6.25E-2</v>
      </c>
      <c r="M17" s="37"/>
    </row>
    <row r="18" spans="1:13" ht="14.25" hidden="1" customHeight="1" x14ac:dyDescent="0.25">
      <c r="A18" s="40"/>
      <c r="B18" s="150" t="s">
        <v>316</v>
      </c>
      <c r="C18" s="120" t="s">
        <v>62</v>
      </c>
      <c r="D18" s="121"/>
      <c r="E18" s="122">
        <v>46</v>
      </c>
      <c r="F18" s="123" t="s">
        <v>30</v>
      </c>
      <c r="G18" s="123" t="s">
        <v>55</v>
      </c>
      <c r="H18" s="123" t="s">
        <v>56</v>
      </c>
      <c r="I18" s="125" t="s">
        <v>259</v>
      </c>
      <c r="J18" s="125">
        <v>0.25</v>
      </c>
      <c r="K18" s="125" t="e">
        <v>#VALUE!</v>
      </c>
      <c r="M18" s="37"/>
    </row>
    <row r="19" spans="1:13" ht="14.25" hidden="1" customHeight="1" x14ac:dyDescent="0.25">
      <c r="A19" s="40"/>
      <c r="B19" s="150" t="s">
        <v>317</v>
      </c>
      <c r="C19" s="120" t="s">
        <v>318</v>
      </c>
      <c r="D19" s="121"/>
      <c r="E19" s="122">
        <v>47</v>
      </c>
      <c r="F19" s="123" t="s">
        <v>30</v>
      </c>
      <c r="G19" s="123" t="s">
        <v>55</v>
      </c>
      <c r="H19" s="123" t="s">
        <v>56</v>
      </c>
      <c r="I19" s="125" t="s">
        <v>259</v>
      </c>
      <c r="J19" s="125">
        <v>0.25</v>
      </c>
      <c r="K19" s="125" t="e">
        <v>#VALUE!</v>
      </c>
      <c r="M19" s="37"/>
    </row>
    <row r="20" spans="1:13" ht="14.25" hidden="1" customHeight="1" x14ac:dyDescent="0.25">
      <c r="A20" s="40"/>
      <c r="B20" s="150" t="s">
        <v>319</v>
      </c>
      <c r="C20" s="120" t="s">
        <v>320</v>
      </c>
      <c r="D20" s="121" t="s">
        <v>184</v>
      </c>
      <c r="E20" s="122">
        <v>49</v>
      </c>
      <c r="F20" s="123" t="s">
        <v>30</v>
      </c>
      <c r="G20" s="123" t="s">
        <v>55</v>
      </c>
      <c r="H20" s="123" t="s">
        <v>56</v>
      </c>
      <c r="I20" s="125">
        <v>0.25</v>
      </c>
      <c r="J20" s="125">
        <v>0.25</v>
      </c>
      <c r="K20" s="125">
        <v>6.25E-2</v>
      </c>
      <c r="M20" s="37"/>
    </row>
    <row r="21" spans="1:13" ht="14.25" hidden="1" customHeight="1" x14ac:dyDescent="0.25">
      <c r="A21" s="40"/>
      <c r="B21" s="150" t="s">
        <v>321</v>
      </c>
      <c r="C21" s="120" t="s">
        <v>322</v>
      </c>
      <c r="D21" s="121"/>
      <c r="E21" s="122">
        <v>51</v>
      </c>
      <c r="F21" s="123" t="s">
        <v>30</v>
      </c>
      <c r="G21" s="123" t="s">
        <v>55</v>
      </c>
      <c r="H21" s="123" t="s">
        <v>56</v>
      </c>
      <c r="I21" s="125" t="s">
        <v>259</v>
      </c>
      <c r="J21" s="125">
        <v>0.25</v>
      </c>
      <c r="K21" s="125" t="e">
        <v>#VALUE!</v>
      </c>
      <c r="M21" s="37"/>
    </row>
    <row r="22" spans="1:13" ht="14.25" hidden="1" customHeight="1" x14ac:dyDescent="0.25">
      <c r="A22" s="40"/>
      <c r="B22" s="150" t="s">
        <v>323</v>
      </c>
      <c r="C22" s="120" t="s">
        <v>324</v>
      </c>
      <c r="D22" s="121" t="s">
        <v>184</v>
      </c>
      <c r="E22" s="122">
        <v>53</v>
      </c>
      <c r="F22" s="123" t="s">
        <v>30</v>
      </c>
      <c r="G22" s="123" t="s">
        <v>55</v>
      </c>
      <c r="H22" s="123" t="s">
        <v>56</v>
      </c>
      <c r="I22" s="125">
        <v>0.25</v>
      </c>
      <c r="J22" s="125">
        <v>0.25</v>
      </c>
      <c r="K22" s="125">
        <v>6.25E-2</v>
      </c>
      <c r="M22" s="37"/>
    </row>
    <row r="23" spans="1:13" ht="14.25" hidden="1" customHeight="1" x14ac:dyDescent="0.25">
      <c r="A23" s="40"/>
      <c r="B23" s="150" t="s">
        <v>325</v>
      </c>
      <c r="C23" s="120" t="s">
        <v>62</v>
      </c>
      <c r="D23" s="121"/>
      <c r="E23" s="122">
        <v>55</v>
      </c>
      <c r="F23" s="123" t="s">
        <v>30</v>
      </c>
      <c r="G23" s="123" t="s">
        <v>55</v>
      </c>
      <c r="H23" s="123" t="s">
        <v>56</v>
      </c>
      <c r="I23" s="125" t="s">
        <v>259</v>
      </c>
      <c r="J23" s="125">
        <v>0.25</v>
      </c>
      <c r="K23" s="125" t="e">
        <v>#VALUE!</v>
      </c>
      <c r="M23" s="37"/>
    </row>
    <row r="24" spans="1:13" ht="14.25" hidden="1" customHeight="1" x14ac:dyDescent="0.25">
      <c r="A24" s="40"/>
      <c r="B24" s="150" t="s">
        <v>326</v>
      </c>
      <c r="C24" s="120" t="s">
        <v>63</v>
      </c>
      <c r="D24" s="121"/>
      <c r="E24" s="122">
        <v>56</v>
      </c>
      <c r="F24" s="123" t="s">
        <v>30</v>
      </c>
      <c r="G24" s="123" t="s">
        <v>31</v>
      </c>
      <c r="H24" s="123" t="s">
        <v>56</v>
      </c>
      <c r="I24" s="125" t="s">
        <v>259</v>
      </c>
      <c r="J24" s="124">
        <v>0.33333333333333331</v>
      </c>
      <c r="K24" s="125" t="e">
        <v>#VALUE!</v>
      </c>
      <c r="M24" s="37"/>
    </row>
    <row r="25" spans="1:13" ht="14.25" hidden="1" customHeight="1" x14ac:dyDescent="0.25">
      <c r="A25" s="40"/>
      <c r="B25" s="150" t="s">
        <v>327</v>
      </c>
      <c r="C25" s="120" t="s">
        <v>328</v>
      </c>
      <c r="D25" s="121" t="s">
        <v>184</v>
      </c>
      <c r="E25" s="122">
        <v>58</v>
      </c>
      <c r="F25" s="123" t="s">
        <v>30</v>
      </c>
      <c r="G25" s="123" t="s">
        <v>31</v>
      </c>
      <c r="H25" s="123" t="s">
        <v>56</v>
      </c>
      <c r="I25" s="151">
        <v>0.66666666666666663</v>
      </c>
      <c r="J25" s="124">
        <v>0.33333333333333331</v>
      </c>
      <c r="K25" s="125">
        <v>0.22222222222222221</v>
      </c>
      <c r="M25" s="37"/>
    </row>
    <row r="26" spans="1:13" ht="14.25" hidden="1" customHeight="1" x14ac:dyDescent="0.25">
      <c r="A26" s="40"/>
      <c r="B26" s="150" t="s">
        <v>329</v>
      </c>
      <c r="C26" s="120" t="s">
        <v>330</v>
      </c>
      <c r="D26" s="121"/>
      <c r="E26" s="122">
        <v>60</v>
      </c>
      <c r="F26" s="123" t="s">
        <v>30</v>
      </c>
      <c r="G26" s="123" t="s">
        <v>31</v>
      </c>
      <c r="H26" s="123" t="s">
        <v>56</v>
      </c>
      <c r="I26" s="125" t="s">
        <v>259</v>
      </c>
      <c r="J26" s="125">
        <v>0.33333333333333331</v>
      </c>
      <c r="K26" s="125" t="e">
        <v>#VALUE!</v>
      </c>
      <c r="M26" s="37"/>
    </row>
    <row r="27" spans="1:13" ht="14.25" hidden="1" customHeight="1" x14ac:dyDescent="0.25">
      <c r="A27" s="40"/>
      <c r="B27" s="150" t="s">
        <v>331</v>
      </c>
      <c r="C27" s="120" t="s">
        <v>332</v>
      </c>
      <c r="D27" s="121"/>
      <c r="E27" s="122">
        <v>62</v>
      </c>
      <c r="F27" s="123" t="s">
        <v>30</v>
      </c>
      <c r="G27" s="123" t="s">
        <v>31</v>
      </c>
      <c r="H27" s="123" t="s">
        <v>56</v>
      </c>
      <c r="I27" s="125" t="s">
        <v>259</v>
      </c>
      <c r="J27" s="125">
        <v>0.33</v>
      </c>
      <c r="K27" s="125" t="e">
        <v>#VALUE!</v>
      </c>
      <c r="M27" s="37"/>
    </row>
    <row r="28" spans="1:13" ht="14.25" hidden="1" customHeight="1" x14ac:dyDescent="0.25">
      <c r="A28" s="40"/>
      <c r="B28" s="150" t="s">
        <v>333</v>
      </c>
      <c r="C28" s="120" t="s">
        <v>64</v>
      </c>
      <c r="D28" s="121"/>
      <c r="E28" s="122">
        <v>64</v>
      </c>
      <c r="F28" s="123" t="s">
        <v>30</v>
      </c>
      <c r="G28" s="123" t="s">
        <v>31</v>
      </c>
      <c r="H28" s="123" t="s">
        <v>56</v>
      </c>
      <c r="I28" s="125" t="s">
        <v>259</v>
      </c>
      <c r="J28" s="125">
        <v>0.33</v>
      </c>
      <c r="K28" s="125" t="e">
        <v>#VALUE!</v>
      </c>
      <c r="M28" s="37"/>
    </row>
    <row r="29" spans="1:13" ht="14.25" hidden="1" customHeight="1" x14ac:dyDescent="0.25">
      <c r="A29" s="40"/>
      <c r="B29" s="150" t="s">
        <v>310</v>
      </c>
      <c r="C29" s="120" t="s">
        <v>311</v>
      </c>
      <c r="D29" s="121" t="s">
        <v>184</v>
      </c>
      <c r="E29" s="122">
        <v>67</v>
      </c>
      <c r="F29" s="123" t="s">
        <v>30</v>
      </c>
      <c r="G29" s="123" t="s">
        <v>31</v>
      </c>
      <c r="H29" s="123" t="s">
        <v>56</v>
      </c>
      <c r="I29" s="125">
        <v>0.25</v>
      </c>
      <c r="J29" s="125">
        <v>0.33</v>
      </c>
      <c r="K29" s="125">
        <v>6.6000000000000003E-2</v>
      </c>
      <c r="M29" s="37"/>
    </row>
    <row r="30" spans="1:13" ht="14.25" hidden="1" customHeight="1" x14ac:dyDescent="0.25">
      <c r="A30" s="40"/>
      <c r="B30" s="150" t="s">
        <v>334</v>
      </c>
      <c r="C30" s="120" t="s">
        <v>65</v>
      </c>
      <c r="D30" s="121"/>
      <c r="E30" s="122">
        <v>70</v>
      </c>
      <c r="F30" s="123" t="s">
        <v>30</v>
      </c>
      <c r="G30" s="123" t="s">
        <v>31</v>
      </c>
      <c r="H30" s="123" t="s">
        <v>56</v>
      </c>
      <c r="I30" s="125" t="s">
        <v>259</v>
      </c>
      <c r="J30" s="125">
        <v>0.33</v>
      </c>
      <c r="K30" s="125" t="e">
        <v>#VALUE!</v>
      </c>
      <c r="M30" s="37"/>
    </row>
    <row r="31" spans="1:13" ht="14.25" hidden="1" customHeight="1" x14ac:dyDescent="0.25">
      <c r="A31" s="40"/>
      <c r="B31" s="150" t="s">
        <v>335</v>
      </c>
      <c r="C31" s="120" t="s">
        <v>66</v>
      </c>
      <c r="D31" s="121" t="s">
        <v>184</v>
      </c>
      <c r="E31" s="122">
        <v>73</v>
      </c>
      <c r="F31" s="123" t="s">
        <v>30</v>
      </c>
      <c r="G31" s="123" t="s">
        <v>31</v>
      </c>
      <c r="H31" s="123" t="s">
        <v>56</v>
      </c>
      <c r="I31" s="125">
        <v>0.25</v>
      </c>
      <c r="J31" s="125">
        <v>0.33</v>
      </c>
      <c r="K31" s="125">
        <v>6.6000000000000003E-2</v>
      </c>
      <c r="M31" s="37"/>
    </row>
    <row r="32" spans="1:13" ht="14.25" hidden="1" customHeight="1" x14ac:dyDescent="0.25">
      <c r="A32" s="40"/>
      <c r="B32" s="150" t="s">
        <v>336</v>
      </c>
      <c r="C32" s="120" t="s">
        <v>337</v>
      </c>
      <c r="D32" s="121"/>
      <c r="E32" s="122">
        <v>76</v>
      </c>
      <c r="F32" s="123" t="s">
        <v>30</v>
      </c>
      <c r="G32" s="123" t="s">
        <v>31</v>
      </c>
      <c r="H32" s="123" t="s">
        <v>56</v>
      </c>
      <c r="I32" s="125" t="s">
        <v>259</v>
      </c>
      <c r="J32" s="125">
        <v>0.33</v>
      </c>
      <c r="K32" s="125" t="e">
        <v>#VALUE!</v>
      </c>
      <c r="M32" s="37"/>
    </row>
    <row r="33" spans="1:13" ht="14.25" hidden="1" customHeight="1" x14ac:dyDescent="0.25">
      <c r="A33" s="40"/>
      <c r="B33" s="150" t="s">
        <v>338</v>
      </c>
      <c r="C33" s="120" t="s">
        <v>339</v>
      </c>
      <c r="D33" s="121"/>
      <c r="E33" s="122">
        <v>79</v>
      </c>
      <c r="F33" s="123" t="s">
        <v>30</v>
      </c>
      <c r="G33" s="123" t="s">
        <v>31</v>
      </c>
      <c r="H33" s="123" t="s">
        <v>56</v>
      </c>
      <c r="I33" s="125" t="s">
        <v>259</v>
      </c>
      <c r="J33" s="125">
        <v>0.33</v>
      </c>
      <c r="K33" s="125" t="e">
        <v>#VALUE!</v>
      </c>
      <c r="M33" s="37"/>
    </row>
    <row r="34" spans="1:13" ht="14.25" hidden="1" customHeight="1" x14ac:dyDescent="0.25">
      <c r="A34" s="40"/>
      <c r="B34" s="150" t="s">
        <v>340</v>
      </c>
      <c r="C34" s="120" t="s">
        <v>67</v>
      </c>
      <c r="D34" s="121"/>
      <c r="E34" s="122">
        <v>80</v>
      </c>
      <c r="F34" s="123" t="s">
        <v>30</v>
      </c>
      <c r="G34" s="123" t="s">
        <v>31</v>
      </c>
      <c r="H34" s="123" t="s">
        <v>56</v>
      </c>
      <c r="I34" s="125" t="s">
        <v>259</v>
      </c>
      <c r="J34" s="125">
        <v>0.33</v>
      </c>
      <c r="K34" s="125" t="e">
        <v>#VALUE!</v>
      </c>
      <c r="M34" s="37"/>
    </row>
    <row r="35" spans="1:13" ht="14.25" hidden="1" customHeight="1" x14ac:dyDescent="0.25">
      <c r="A35" s="40"/>
      <c r="B35" s="150" t="s">
        <v>341</v>
      </c>
      <c r="C35" s="120" t="s">
        <v>342</v>
      </c>
      <c r="D35" s="121" t="s">
        <v>184</v>
      </c>
      <c r="E35" s="122">
        <v>82</v>
      </c>
      <c r="F35" s="123" t="s">
        <v>30</v>
      </c>
      <c r="G35" s="123" t="s">
        <v>31</v>
      </c>
      <c r="H35" s="123" t="s">
        <v>56</v>
      </c>
      <c r="I35" s="125">
        <v>0.5</v>
      </c>
      <c r="J35" s="125">
        <v>0.33</v>
      </c>
      <c r="K35" s="125">
        <v>0.16500000000000001</v>
      </c>
      <c r="M35" s="37"/>
    </row>
    <row r="36" spans="1:13" ht="14.25" hidden="1" customHeight="1" x14ac:dyDescent="0.25">
      <c r="A36" s="40"/>
      <c r="B36" s="150" t="s">
        <v>343</v>
      </c>
      <c r="C36" s="120" t="s">
        <v>344</v>
      </c>
      <c r="D36" s="121"/>
      <c r="E36" s="122">
        <v>84</v>
      </c>
      <c r="F36" s="123" t="s">
        <v>30</v>
      </c>
      <c r="G36" s="123" t="s">
        <v>31</v>
      </c>
      <c r="H36" s="123" t="s">
        <v>56</v>
      </c>
      <c r="I36" s="125" t="s">
        <v>259</v>
      </c>
      <c r="J36" s="125">
        <v>0.33</v>
      </c>
      <c r="K36" s="125" t="e">
        <v>#VALUE!</v>
      </c>
      <c r="M36" s="37"/>
    </row>
    <row r="37" spans="1:13" ht="28.5" customHeight="1" x14ac:dyDescent="0.25">
      <c r="A37" s="40"/>
      <c r="B37" s="6" t="s">
        <v>497</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530</v>
      </c>
      <c r="D40" s="16" t="s">
        <v>511</v>
      </c>
      <c r="E40" s="17" t="s">
        <v>68</v>
      </c>
      <c r="F40" s="18" t="s">
        <v>529</v>
      </c>
      <c r="M40" s="37"/>
    </row>
    <row r="41" spans="1:13" ht="27.75" customHeight="1" x14ac:dyDescent="0.25">
      <c r="A41" s="40"/>
      <c r="C41" s="28" t="s">
        <v>69</v>
      </c>
      <c r="D41" s="29">
        <f>I12</f>
        <v>1</v>
      </c>
      <c r="E41" s="29">
        <v>0.25</v>
      </c>
      <c r="F41" s="30">
        <f>E41*D41</f>
        <v>0.25</v>
      </c>
      <c r="M41" s="37"/>
    </row>
    <row r="42" spans="1:13" ht="27.75" customHeight="1" x14ac:dyDescent="0.25">
      <c r="A42" s="40"/>
      <c r="C42" s="19" t="s">
        <v>70</v>
      </c>
      <c r="D42" s="20">
        <f>I13</f>
        <v>1</v>
      </c>
      <c r="E42" s="20">
        <v>0.25</v>
      </c>
      <c r="F42" s="21">
        <f t="shared" ref="F42:F44" si="0">E42*D42</f>
        <v>0.25</v>
      </c>
      <c r="M42" s="37"/>
    </row>
    <row r="43" spans="1:13" ht="27.75" customHeight="1" x14ac:dyDescent="0.25">
      <c r="A43" s="40"/>
      <c r="C43" s="19" t="s">
        <v>71</v>
      </c>
      <c r="D43" s="20">
        <f>SUM(I14:I18)</f>
        <v>0.5</v>
      </c>
      <c r="E43" s="20">
        <v>0.25</v>
      </c>
      <c r="F43" s="21">
        <f t="shared" si="0"/>
        <v>0.125</v>
      </c>
      <c r="M43" s="37"/>
    </row>
    <row r="44" spans="1:13" ht="27.75" customHeight="1" thickBot="1" x14ac:dyDescent="0.3">
      <c r="A44" s="40"/>
      <c r="C44" s="22" t="s">
        <v>72</v>
      </c>
      <c r="D44" s="23">
        <f>SUM(I19:I23)</f>
        <v>0.5</v>
      </c>
      <c r="E44" s="23">
        <v>0.25</v>
      </c>
      <c r="F44" s="24">
        <f t="shared" si="0"/>
        <v>0.125</v>
      </c>
      <c r="M44" s="37"/>
    </row>
    <row r="45" spans="1:13" ht="25.5" customHeight="1" thickBot="1" x14ac:dyDescent="0.3">
      <c r="A45" s="40"/>
      <c r="C45" s="211" t="s">
        <v>73</v>
      </c>
      <c r="D45" s="212"/>
      <c r="E45" s="213"/>
      <c r="F45" s="25">
        <f>SUM(F41:F44)</f>
        <v>0.75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74</v>
      </c>
      <c r="D48" s="26" t="s">
        <v>511</v>
      </c>
      <c r="E48" s="26" t="s">
        <v>68</v>
      </c>
      <c r="F48" s="27" t="s">
        <v>531</v>
      </c>
      <c r="M48" s="37"/>
    </row>
    <row r="49" spans="1:13" ht="26.25" customHeight="1" x14ac:dyDescent="0.25">
      <c r="A49" s="40"/>
      <c r="C49" s="28" t="s">
        <v>75</v>
      </c>
      <c r="D49" s="29">
        <f>SUM(I24:I27)</f>
        <v>0.66666666666666663</v>
      </c>
      <c r="E49" s="29">
        <f t="shared" ref="E49:E51" si="1">1/3</f>
        <v>0.33333333333333331</v>
      </c>
      <c r="F49" s="30">
        <f t="shared" ref="F49:F51" si="2">E49*D49</f>
        <v>0.22222222222222221</v>
      </c>
      <c r="M49" s="37"/>
    </row>
    <row r="50" spans="1:13" ht="31.5" x14ac:dyDescent="0.25">
      <c r="A50" s="40"/>
      <c r="C50" s="28" t="s">
        <v>76</v>
      </c>
      <c r="D50" s="29">
        <f>SUM(I28:I33)</f>
        <v>0.5</v>
      </c>
      <c r="E50" s="29">
        <f t="shared" si="1"/>
        <v>0.33333333333333331</v>
      </c>
      <c r="F50" s="30">
        <f t="shared" si="2"/>
        <v>0.16666666666666666</v>
      </c>
      <c r="M50" s="37"/>
    </row>
    <row r="51" spans="1:13" ht="32.25" thickBot="1" x14ac:dyDescent="0.3">
      <c r="A51" s="40"/>
      <c r="C51" s="28" t="s">
        <v>77</v>
      </c>
      <c r="D51" s="29">
        <f>SUM(I34:I36)</f>
        <v>0.5</v>
      </c>
      <c r="E51" s="29">
        <f t="shared" si="1"/>
        <v>0.33333333333333331</v>
      </c>
      <c r="F51" s="30">
        <f t="shared" si="2"/>
        <v>0.16666666666666666</v>
      </c>
      <c r="M51" s="37"/>
    </row>
    <row r="52" spans="1:13" ht="26.25" customHeight="1" thickBot="1" x14ac:dyDescent="0.3">
      <c r="A52" s="40"/>
      <c r="C52" s="205" t="s">
        <v>73</v>
      </c>
      <c r="D52" s="206"/>
      <c r="E52" s="207"/>
      <c r="F52" s="31">
        <f>SUM(F49:F51)</f>
        <v>0.55555555555555547</v>
      </c>
      <c r="M52" s="37"/>
    </row>
    <row r="53" spans="1:13" ht="14.25" customHeight="1" thickBot="1" x14ac:dyDescent="0.3">
      <c r="A53" s="40"/>
      <c r="M53" s="37"/>
    </row>
    <row r="54" spans="1:13" ht="27.75" customHeight="1" thickBot="1" x14ac:dyDescent="0.3">
      <c r="A54" s="40"/>
      <c r="C54" s="202" t="s">
        <v>78</v>
      </c>
      <c r="D54" s="203"/>
      <c r="E54" s="204"/>
      <c r="F54" s="32">
        <f>(F45*50%)+(F52*50%)</f>
        <v>0.65277777777777768</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523</v>
      </c>
      <c r="D64" s="97"/>
      <c r="E64" s="97"/>
      <c r="F64" s="97"/>
      <c r="G64" s="97"/>
      <c r="H64" s="97"/>
      <c r="I64" s="97"/>
      <c r="J64" s="98"/>
      <c r="M64" s="99"/>
    </row>
    <row r="65" spans="1:13" s="12" customFormat="1" ht="17.25" customHeight="1" x14ac:dyDescent="0.2">
      <c r="A65" s="68"/>
      <c r="C65" s="89" t="s">
        <v>507</v>
      </c>
      <c r="D65" s="82"/>
      <c r="E65" s="82"/>
      <c r="F65" s="82"/>
      <c r="G65" s="82"/>
      <c r="H65" s="82"/>
      <c r="I65" s="82"/>
      <c r="J65" s="88"/>
      <c r="M65" s="99"/>
    </row>
    <row r="66" spans="1:13" s="12" customFormat="1" ht="17.25" customHeight="1" x14ac:dyDescent="0.2">
      <c r="A66" s="68"/>
      <c r="C66" s="89" t="s">
        <v>524</v>
      </c>
      <c r="D66" s="82"/>
      <c r="E66" s="82"/>
      <c r="F66" s="82"/>
      <c r="G66" s="82"/>
      <c r="H66" s="82"/>
      <c r="I66" s="82"/>
      <c r="J66" s="88"/>
      <c r="M66" s="99"/>
    </row>
    <row r="67" spans="1:13" s="12" customFormat="1" ht="17.25" customHeight="1" x14ac:dyDescent="0.2">
      <c r="A67" s="68"/>
      <c r="C67" s="100" t="s">
        <v>510</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s="7" customFormat="1" ht="14.25" customHeight="1" x14ac:dyDescent="0.25"/>
    <row r="82" s="7" customFormat="1" ht="14.25" customHeight="1" x14ac:dyDescent="0.25"/>
    <row r="83" s="7" customFormat="1" ht="14.25" customHeight="1" x14ac:dyDescent="0.25"/>
    <row r="84" s="7" customFormat="1" ht="14.25" customHeight="1" x14ac:dyDescent="0.25"/>
    <row r="85" s="7" customFormat="1" ht="14.25" customHeight="1" x14ac:dyDescent="0.25"/>
    <row r="86" s="7" customFormat="1" ht="14.25" customHeight="1" x14ac:dyDescent="0.25"/>
    <row r="87" s="7" customFormat="1" ht="14.25" customHeight="1" x14ac:dyDescent="0.25"/>
    <row r="88" s="7" customFormat="1" ht="14.25" customHeight="1" x14ac:dyDescent="0.25"/>
    <row r="89" s="7" customFormat="1" ht="14.25" customHeight="1" x14ac:dyDescent="0.25"/>
    <row r="90" s="7" customFormat="1" ht="14.25" customHeight="1" x14ac:dyDescent="0.25"/>
    <row r="91" s="7" customFormat="1" ht="14.25" customHeight="1" x14ac:dyDescent="0.25"/>
    <row r="92" s="7" customFormat="1" ht="14.25" customHeight="1" x14ac:dyDescent="0.25"/>
    <row r="93" s="7" customFormat="1" ht="14.25" customHeight="1" x14ac:dyDescent="0.25"/>
    <row r="94" s="7" customFormat="1" ht="14.25" customHeight="1" x14ac:dyDescent="0.25"/>
    <row r="95" s="7" customFormat="1" ht="14.25" customHeight="1" x14ac:dyDescent="0.25"/>
    <row r="96" s="7" customFormat="1" ht="14.25" customHeight="1" x14ac:dyDescent="0.25"/>
    <row r="97" s="7" customFormat="1" ht="14.25" customHeight="1" x14ac:dyDescent="0.25"/>
    <row r="98" s="7" customFormat="1" ht="14.25" customHeight="1" x14ac:dyDescent="0.25"/>
    <row r="99" s="7" customFormat="1" ht="14.25" customHeight="1" x14ac:dyDescent="0.25"/>
    <row r="100" s="7" customFormat="1" ht="14.25" customHeight="1" x14ac:dyDescent="0.25"/>
    <row r="101" s="7" customFormat="1" ht="14.25" customHeight="1" x14ac:dyDescent="0.25"/>
    <row r="102" s="7" customFormat="1" ht="14.25" customHeight="1" x14ac:dyDescent="0.25"/>
    <row r="103" s="7" customFormat="1" ht="14.25" customHeight="1" x14ac:dyDescent="0.25"/>
    <row r="104" s="7" customFormat="1" ht="14.25" customHeight="1" x14ac:dyDescent="0.25"/>
    <row r="105" s="7" customFormat="1" ht="14.25" customHeight="1" x14ac:dyDescent="0.25"/>
    <row r="106" s="7" customFormat="1" ht="14.25" customHeight="1" x14ac:dyDescent="0.25"/>
    <row r="107" s="7" customFormat="1" ht="14.25" customHeight="1" x14ac:dyDescent="0.25"/>
    <row r="108" s="7" customFormat="1" ht="14.25" customHeight="1" x14ac:dyDescent="0.25"/>
    <row r="109" s="7" customFormat="1" ht="14.25" customHeight="1" x14ac:dyDescent="0.25"/>
    <row r="110" s="7" customFormat="1" ht="14.25" customHeight="1" x14ac:dyDescent="0.25"/>
    <row r="111" s="7" customFormat="1" ht="14.25" customHeight="1" x14ac:dyDescent="0.25"/>
    <row r="112" s="7" customFormat="1" ht="14.25" customHeight="1" x14ac:dyDescent="0.25"/>
    <row r="113" s="7" customFormat="1" ht="14.25" customHeight="1" x14ac:dyDescent="0.25"/>
    <row r="114" s="7" customFormat="1" ht="14.25" customHeight="1" x14ac:dyDescent="0.25"/>
    <row r="115" s="7" customFormat="1" ht="14.25" customHeight="1" x14ac:dyDescent="0.25"/>
    <row r="116" s="7" customFormat="1" ht="14.25" customHeight="1" x14ac:dyDescent="0.25"/>
    <row r="117" s="7" customFormat="1" ht="14.25" customHeight="1" x14ac:dyDescent="0.25"/>
    <row r="118" s="7" customFormat="1" ht="14.25" customHeight="1" x14ac:dyDescent="0.25"/>
    <row r="119" s="7" customFormat="1" ht="14.25" customHeight="1" x14ac:dyDescent="0.25"/>
    <row r="120" s="7" customFormat="1" ht="14.25" customHeight="1" x14ac:dyDescent="0.25"/>
    <row r="121" s="7" customFormat="1" ht="14.25" customHeight="1" x14ac:dyDescent="0.25"/>
    <row r="122" s="7" customFormat="1" ht="14.25" customHeight="1" x14ac:dyDescent="0.25"/>
    <row r="123" s="7" customFormat="1" ht="14.25" customHeight="1" x14ac:dyDescent="0.25"/>
    <row r="124" s="7" customFormat="1" ht="14.25" customHeight="1" x14ac:dyDescent="0.25"/>
    <row r="125" s="7" customFormat="1" ht="14.25" customHeight="1" x14ac:dyDescent="0.25"/>
    <row r="126" s="7" customFormat="1" ht="14.25" customHeight="1" x14ac:dyDescent="0.25"/>
    <row r="127" s="7" customFormat="1" ht="14.25" customHeight="1" x14ac:dyDescent="0.25"/>
    <row r="128" s="7" customFormat="1" ht="14.25" customHeight="1" x14ac:dyDescent="0.25"/>
    <row r="129" s="7" customFormat="1" ht="14.25" customHeight="1" x14ac:dyDescent="0.25"/>
    <row r="130" s="7" customFormat="1" ht="14.25" customHeight="1" x14ac:dyDescent="0.25"/>
    <row r="131" s="7" customFormat="1" ht="14.25" customHeight="1" x14ac:dyDescent="0.25"/>
    <row r="132" s="7" customFormat="1" ht="14.25" customHeight="1" x14ac:dyDescent="0.25"/>
    <row r="133" s="7" customFormat="1" ht="14.25" customHeight="1" x14ac:dyDescent="0.25"/>
    <row r="134" s="7" customFormat="1" ht="14.25" customHeight="1" x14ac:dyDescent="0.25"/>
    <row r="135" s="7" customFormat="1" ht="14.25" customHeight="1" x14ac:dyDescent="0.25"/>
    <row r="136" s="7" customFormat="1" ht="14.25" customHeight="1" x14ac:dyDescent="0.25"/>
    <row r="137" s="7" customFormat="1" ht="14.25" customHeight="1" x14ac:dyDescent="0.25"/>
    <row r="138" s="7" customFormat="1" ht="14.25" customHeight="1" x14ac:dyDescent="0.25"/>
    <row r="139" s="7" customFormat="1" ht="14.25" customHeight="1" x14ac:dyDescent="0.25"/>
    <row r="140" s="7" customFormat="1" ht="14.25" customHeight="1" x14ac:dyDescent="0.25"/>
    <row r="141" s="7" customFormat="1" ht="14.25" customHeight="1" x14ac:dyDescent="0.25"/>
    <row r="142" s="7" customFormat="1" ht="14.25" customHeight="1" x14ac:dyDescent="0.25"/>
    <row r="143" s="7" customFormat="1" ht="14.25" customHeight="1" x14ac:dyDescent="0.25"/>
    <row r="144" s="7" customFormat="1" ht="14.25" customHeight="1" x14ac:dyDescent="0.25"/>
    <row r="145" s="7" customFormat="1" ht="14.25" customHeight="1" x14ac:dyDescent="0.25"/>
    <row r="146" s="7" customFormat="1" ht="14.25" customHeight="1" x14ac:dyDescent="0.25"/>
    <row r="147" s="7" customFormat="1" ht="14.25" customHeight="1" x14ac:dyDescent="0.25"/>
    <row r="148" s="7" customFormat="1" ht="14.25" customHeight="1" x14ac:dyDescent="0.25"/>
    <row r="149" s="7" customFormat="1" ht="14.25" customHeight="1" x14ac:dyDescent="0.25"/>
    <row r="150" s="7" customFormat="1" ht="14.25" customHeight="1" x14ac:dyDescent="0.25"/>
    <row r="151" s="7" customFormat="1" ht="14.25" customHeight="1" x14ac:dyDescent="0.25"/>
    <row r="152" s="7" customFormat="1" ht="14.25" customHeight="1" x14ac:dyDescent="0.25"/>
    <row r="153" s="7" customFormat="1" ht="14.25" customHeight="1" x14ac:dyDescent="0.25"/>
    <row r="154" s="7" customFormat="1" ht="14.25" customHeight="1" x14ac:dyDescent="0.25"/>
    <row r="155" s="7" customFormat="1" ht="14.25" customHeight="1" x14ac:dyDescent="0.25"/>
    <row r="156" s="7" customFormat="1" ht="14.25" customHeight="1" x14ac:dyDescent="0.25"/>
    <row r="157" s="7" customFormat="1" ht="14.25" customHeight="1" x14ac:dyDescent="0.25"/>
    <row r="158" s="7" customFormat="1" ht="14.25" customHeight="1" x14ac:dyDescent="0.25"/>
    <row r="159" s="7" customFormat="1" ht="14.25" customHeight="1" x14ac:dyDescent="0.25"/>
    <row r="160" s="7" customFormat="1" ht="14.25" customHeight="1" x14ac:dyDescent="0.25"/>
    <row r="161" s="7" customFormat="1" ht="14.25" customHeight="1" x14ac:dyDescent="0.25"/>
    <row r="162" s="7" customFormat="1" ht="14.25" customHeight="1" x14ac:dyDescent="0.25"/>
    <row r="163" s="7" customFormat="1" ht="14.25" customHeight="1" x14ac:dyDescent="0.25"/>
    <row r="164" s="7" customFormat="1" ht="14.25" customHeight="1" x14ac:dyDescent="0.25"/>
    <row r="165" s="7" customFormat="1" ht="14.25" customHeight="1" x14ac:dyDescent="0.25"/>
    <row r="166" s="7" customFormat="1" ht="14.25" customHeight="1" x14ac:dyDescent="0.25"/>
    <row r="167" s="7" customFormat="1" ht="14.25" customHeight="1" x14ac:dyDescent="0.25"/>
    <row r="168" s="7" customFormat="1" ht="14.25" customHeight="1" x14ac:dyDescent="0.25"/>
    <row r="169" s="7" customFormat="1" ht="14.25" customHeight="1" x14ac:dyDescent="0.25"/>
    <row r="170" s="7" customFormat="1" ht="14.25" customHeight="1" x14ac:dyDescent="0.25"/>
    <row r="171" s="7" customFormat="1" ht="14.25" customHeight="1" x14ac:dyDescent="0.25"/>
    <row r="172" s="7" customFormat="1" ht="14.25" customHeight="1" x14ac:dyDescent="0.25"/>
    <row r="173" s="7" customFormat="1" ht="14.25" customHeight="1" x14ac:dyDescent="0.25"/>
    <row r="174" s="7" customFormat="1" ht="14.25" customHeight="1" x14ac:dyDescent="0.25"/>
    <row r="175" s="7" customFormat="1" ht="14.25" customHeight="1" x14ac:dyDescent="0.25"/>
    <row r="176" s="7" customFormat="1" ht="14.25" customHeight="1" x14ac:dyDescent="0.25"/>
    <row r="177" s="7" customFormat="1" ht="14.25" customHeight="1" x14ac:dyDescent="0.25"/>
    <row r="178" s="7" customFormat="1" ht="14.25" customHeight="1" x14ac:dyDescent="0.25"/>
    <row r="179" s="7" customFormat="1" ht="14.25" customHeight="1" x14ac:dyDescent="0.25"/>
    <row r="180" s="7" customFormat="1" ht="14.25" customHeight="1" x14ac:dyDescent="0.25"/>
    <row r="181" s="7" customFormat="1" ht="14.25" customHeight="1" x14ac:dyDescent="0.25"/>
    <row r="182" s="7" customFormat="1" ht="14.25" customHeight="1" x14ac:dyDescent="0.25"/>
    <row r="183" s="7" customFormat="1" ht="14.25" customHeight="1" x14ac:dyDescent="0.25"/>
    <row r="184" s="7" customFormat="1" ht="14.25" customHeight="1" x14ac:dyDescent="0.25"/>
    <row r="185" s="7" customFormat="1" ht="14.25" customHeight="1" x14ac:dyDescent="0.25"/>
    <row r="186" s="7" customFormat="1" ht="14.25" customHeight="1" x14ac:dyDescent="0.25"/>
    <row r="187" s="7" customFormat="1" ht="14.25" customHeight="1" x14ac:dyDescent="0.25"/>
    <row r="188" s="7" customFormat="1" ht="14.25" customHeight="1" x14ac:dyDescent="0.25"/>
    <row r="189" s="7" customFormat="1" ht="14.25" customHeight="1" x14ac:dyDescent="0.25"/>
    <row r="190" s="7" customFormat="1" ht="14.25" customHeight="1" x14ac:dyDescent="0.25"/>
    <row r="191" s="7" customFormat="1" ht="14.25" customHeight="1" x14ac:dyDescent="0.25"/>
    <row r="192" s="7" customFormat="1" ht="14.25" customHeight="1" x14ac:dyDescent="0.25"/>
    <row r="193" s="7" customFormat="1" ht="14.25" customHeight="1" x14ac:dyDescent="0.25"/>
    <row r="194" s="7" customFormat="1" ht="14.25" customHeight="1" x14ac:dyDescent="0.25"/>
    <row r="195" s="7" customFormat="1" ht="14.25" customHeight="1" x14ac:dyDescent="0.25"/>
    <row r="196" s="7" customFormat="1" ht="14.25" customHeight="1" x14ac:dyDescent="0.25"/>
    <row r="197" s="7" customFormat="1" ht="14.25" customHeight="1" x14ac:dyDescent="0.25"/>
    <row r="198" s="7" customFormat="1" ht="14.25" customHeight="1" x14ac:dyDescent="0.25"/>
    <row r="199" s="7" customFormat="1" ht="14.25" customHeight="1" x14ac:dyDescent="0.25"/>
    <row r="200" s="7" customFormat="1" ht="14.25" customHeight="1" x14ac:dyDescent="0.25"/>
    <row r="201" s="7" customFormat="1" ht="14.25" customHeight="1" x14ac:dyDescent="0.25"/>
    <row r="202" s="7" customFormat="1" ht="14.25" customHeight="1" x14ac:dyDescent="0.25"/>
    <row r="203" s="7" customFormat="1" ht="14.25" customHeight="1" x14ac:dyDescent="0.25"/>
    <row r="204" s="7" customFormat="1" ht="14.25" customHeight="1" x14ac:dyDescent="0.25"/>
    <row r="205" s="7" customFormat="1" ht="14.25" customHeight="1" x14ac:dyDescent="0.25"/>
    <row r="206" s="7" customFormat="1" ht="14.25" customHeight="1" x14ac:dyDescent="0.25"/>
    <row r="207" s="7" customFormat="1" ht="14.25" customHeight="1" x14ac:dyDescent="0.25"/>
    <row r="208" s="7" customFormat="1" ht="14.25" customHeight="1" x14ac:dyDescent="0.25"/>
    <row r="209" s="7" customFormat="1" ht="14.25" customHeight="1" x14ac:dyDescent="0.25"/>
    <row r="210" s="7" customFormat="1" ht="14.25" customHeight="1" x14ac:dyDescent="0.25"/>
    <row r="211" s="7" customFormat="1" ht="14.25" customHeight="1" x14ac:dyDescent="0.25"/>
    <row r="212" s="7" customFormat="1" ht="14.25" customHeight="1" x14ac:dyDescent="0.25"/>
    <row r="213" s="7" customFormat="1" ht="14.25" customHeight="1" x14ac:dyDescent="0.25"/>
    <row r="214" s="7" customFormat="1" ht="14.25" customHeight="1" x14ac:dyDescent="0.25"/>
    <row r="215" s="7" customFormat="1" ht="14.25" customHeight="1" x14ac:dyDescent="0.25"/>
    <row r="216" s="7" customFormat="1" ht="14.25" customHeight="1" x14ac:dyDescent="0.25"/>
    <row r="217" s="7" customFormat="1" ht="14.25" customHeight="1" x14ac:dyDescent="0.25"/>
    <row r="218" s="7" customFormat="1" ht="14.25" customHeight="1" x14ac:dyDescent="0.25"/>
    <row r="219" s="7" customFormat="1" ht="14.25" customHeight="1" x14ac:dyDescent="0.25"/>
    <row r="220" s="7" customFormat="1" ht="14.25" customHeight="1" x14ac:dyDescent="0.25"/>
    <row r="221" s="7" customFormat="1" ht="14.25" customHeight="1" x14ac:dyDescent="0.25"/>
    <row r="222" s="7" customFormat="1" ht="14.25" customHeight="1" x14ac:dyDescent="0.25"/>
    <row r="223" s="7" customFormat="1" ht="14.25" customHeight="1" x14ac:dyDescent="0.25"/>
    <row r="224" s="7" customFormat="1" ht="14.25" customHeight="1" x14ac:dyDescent="0.25"/>
    <row r="225" s="7" customFormat="1" ht="14.25" customHeight="1" x14ac:dyDescent="0.25"/>
    <row r="226" s="7" customFormat="1" ht="14.25" customHeight="1" x14ac:dyDescent="0.25"/>
    <row r="227" s="7" customFormat="1" ht="14.25" customHeight="1" x14ac:dyDescent="0.25"/>
    <row r="228" s="7" customFormat="1" ht="14.25" customHeight="1" x14ac:dyDescent="0.25"/>
    <row r="229" s="7" customFormat="1" ht="14.25" customHeight="1" x14ac:dyDescent="0.25"/>
    <row r="230" s="7" customFormat="1" ht="14.25" customHeight="1" x14ac:dyDescent="0.25"/>
    <row r="231" s="7" customFormat="1" ht="14.25" customHeight="1" x14ac:dyDescent="0.25"/>
    <row r="232" s="7" customFormat="1" ht="14.25" customHeight="1" x14ac:dyDescent="0.25"/>
    <row r="233" s="7" customFormat="1" ht="14.25" customHeight="1" x14ac:dyDescent="0.25"/>
    <row r="234" s="7" customFormat="1" ht="14.25" customHeight="1" x14ac:dyDescent="0.25"/>
    <row r="235" s="7" customFormat="1" ht="14.25" customHeight="1" x14ac:dyDescent="0.25"/>
    <row r="236" s="7" customFormat="1" ht="14.25" customHeight="1" x14ac:dyDescent="0.25"/>
    <row r="237" s="7" customFormat="1" ht="14.25" customHeight="1" x14ac:dyDescent="0.25"/>
    <row r="238" s="7" customFormat="1" ht="14.25" customHeight="1" x14ac:dyDescent="0.25"/>
    <row r="239" s="7" customFormat="1" ht="14.25" customHeight="1" x14ac:dyDescent="0.25"/>
    <row r="240" s="7" customFormat="1" ht="14.25" customHeight="1" x14ac:dyDescent="0.25"/>
    <row r="241" s="7" customFormat="1" ht="14.25" customHeight="1" x14ac:dyDescent="0.25"/>
    <row r="242" s="7" customFormat="1" ht="14.25" customHeight="1" x14ac:dyDescent="0.25"/>
    <row r="243" s="7" customFormat="1" ht="14.25" customHeight="1" x14ac:dyDescent="0.25"/>
    <row r="244" s="7" customFormat="1" ht="14.25" customHeight="1" x14ac:dyDescent="0.25"/>
    <row r="245" s="7" customFormat="1" ht="14.25" customHeight="1" x14ac:dyDescent="0.25"/>
    <row r="246" s="7" customFormat="1" ht="14.25" customHeight="1" x14ac:dyDescent="0.25"/>
    <row r="247" s="7" customFormat="1" ht="14.25" customHeight="1" x14ac:dyDescent="0.25"/>
    <row r="248" s="7" customFormat="1" ht="14.25" customHeight="1" x14ac:dyDescent="0.25"/>
    <row r="249" s="7" customFormat="1" ht="14.25" customHeight="1" x14ac:dyDescent="0.25"/>
    <row r="250" s="7" customFormat="1" ht="14.25" customHeight="1" x14ac:dyDescent="0.25"/>
    <row r="251" s="7" customFormat="1" ht="14.25" customHeight="1" x14ac:dyDescent="0.25"/>
    <row r="252" s="7" customFormat="1" ht="14.25" customHeight="1" x14ac:dyDescent="0.25"/>
    <row r="253" s="7" customFormat="1" ht="14.25" customHeight="1" x14ac:dyDescent="0.25"/>
    <row r="254" s="7" customFormat="1" ht="14.25" customHeight="1" x14ac:dyDescent="0.25"/>
    <row r="255" s="7" customFormat="1" ht="14.25" customHeight="1" x14ac:dyDescent="0.25"/>
    <row r="256" s="7" customFormat="1" ht="14.25" customHeight="1" x14ac:dyDescent="0.25"/>
    <row r="257" s="7" customFormat="1" ht="14.25" customHeight="1" x14ac:dyDescent="0.25"/>
    <row r="258" s="7" customFormat="1" ht="14.25" customHeight="1" x14ac:dyDescent="0.25"/>
    <row r="259" s="7" customFormat="1" ht="14.25" customHeight="1" x14ac:dyDescent="0.25"/>
    <row r="260" s="7" customFormat="1" ht="14.25" customHeight="1" x14ac:dyDescent="0.25"/>
    <row r="261" s="7" customFormat="1" ht="14.25" customHeight="1" x14ac:dyDescent="0.25"/>
    <row r="262" s="7" customFormat="1" ht="14.25" customHeight="1" x14ac:dyDescent="0.25"/>
    <row r="263" s="7" customFormat="1" ht="14.25" customHeight="1" x14ac:dyDescent="0.25"/>
    <row r="264" s="7" customFormat="1" ht="14.25" customHeight="1" x14ac:dyDescent="0.25"/>
    <row r="265" s="7" customFormat="1" ht="14.25" customHeight="1" x14ac:dyDescent="0.25"/>
    <row r="266" s="7" customFormat="1" ht="14.25" customHeight="1" x14ac:dyDescent="0.25"/>
    <row r="267" s="7" customFormat="1" ht="14.25" customHeight="1" x14ac:dyDescent="0.25"/>
    <row r="268" s="7" customFormat="1" ht="14.25" customHeight="1" x14ac:dyDescent="0.25"/>
    <row r="269" s="7" customFormat="1" ht="14.25" customHeight="1" x14ac:dyDescent="0.25"/>
    <row r="270" s="7" customFormat="1" ht="14.25" customHeight="1" x14ac:dyDescent="0.25"/>
    <row r="271" s="7" customFormat="1" ht="14.25" customHeight="1" x14ac:dyDescent="0.25"/>
    <row r="272" s="7" customFormat="1" ht="14.25" customHeight="1" x14ac:dyDescent="0.25"/>
    <row r="273" s="7" customFormat="1" ht="14.25" customHeight="1" x14ac:dyDescent="0.25"/>
    <row r="274" s="7" customFormat="1" ht="14.25" customHeight="1" x14ac:dyDescent="0.25"/>
    <row r="275" s="7" customFormat="1" ht="14.25" customHeight="1" x14ac:dyDescent="0.25"/>
    <row r="276" s="7" customFormat="1" ht="14.25" customHeight="1" x14ac:dyDescent="0.25"/>
    <row r="277" s="7" customFormat="1" ht="14.25" customHeight="1" x14ac:dyDescent="0.25"/>
    <row r="278" s="7" customFormat="1" ht="14.25" customHeight="1" x14ac:dyDescent="0.25"/>
    <row r="279" s="7" customFormat="1" ht="14.25" customHeight="1" x14ac:dyDescent="0.25"/>
    <row r="280" s="7" customFormat="1" ht="14.25" customHeight="1" x14ac:dyDescent="0.25"/>
    <row r="281" s="7" customFormat="1" ht="14.25" customHeight="1" x14ac:dyDescent="0.25"/>
    <row r="282" s="7" customFormat="1" ht="14.25" customHeight="1" x14ac:dyDescent="0.25"/>
    <row r="283" s="7" customFormat="1" ht="14.25" customHeight="1" x14ac:dyDescent="0.25"/>
    <row r="284" s="7" customFormat="1" ht="14.25" customHeight="1" x14ac:dyDescent="0.25"/>
    <row r="285" s="7" customFormat="1" ht="14.25" customHeight="1" x14ac:dyDescent="0.25"/>
    <row r="286" s="7" customFormat="1" ht="14.25" customHeight="1" x14ac:dyDescent="0.25"/>
    <row r="287" s="7" customFormat="1" ht="14.25" customHeight="1" x14ac:dyDescent="0.25"/>
    <row r="288" s="7" customFormat="1" ht="14.25" customHeight="1" x14ac:dyDescent="0.25"/>
    <row r="289" s="7" customFormat="1" ht="14.25" customHeight="1" x14ac:dyDescent="0.25"/>
    <row r="290" s="7" customFormat="1" ht="14.25" customHeight="1" x14ac:dyDescent="0.25"/>
    <row r="291" s="7" customFormat="1" ht="14.25" customHeight="1" x14ac:dyDescent="0.25"/>
    <row r="292" s="7" customFormat="1" ht="14.25" customHeight="1" x14ac:dyDescent="0.25"/>
    <row r="293" s="7" customFormat="1" ht="14.25" customHeight="1" x14ac:dyDescent="0.25"/>
    <row r="294" s="7" customFormat="1" ht="14.25" customHeight="1" x14ac:dyDescent="0.25"/>
    <row r="295" s="7" customFormat="1" ht="14.25" customHeight="1" x14ac:dyDescent="0.25"/>
    <row r="296" s="7" customFormat="1" ht="14.25" customHeight="1" x14ac:dyDescent="0.25"/>
    <row r="297" s="7" customFormat="1" ht="14.25" customHeight="1" x14ac:dyDescent="0.25"/>
    <row r="298" s="7" customFormat="1" ht="14.25" customHeight="1" x14ac:dyDescent="0.25"/>
    <row r="299" s="7" customFormat="1" ht="14.25" customHeight="1" x14ac:dyDescent="0.25"/>
    <row r="300" s="7" customFormat="1" ht="14.25" customHeight="1" x14ac:dyDescent="0.25"/>
    <row r="301" s="7" customFormat="1" ht="14.25" customHeight="1" x14ac:dyDescent="0.25"/>
    <row r="302" s="7" customFormat="1" ht="14.25" customHeight="1" x14ac:dyDescent="0.25"/>
    <row r="303" s="7" customFormat="1" ht="14.25" customHeight="1" x14ac:dyDescent="0.25"/>
    <row r="304" s="7" customFormat="1" ht="14.25" customHeight="1" x14ac:dyDescent="0.25"/>
    <row r="305" s="7" customFormat="1" ht="14.25" customHeight="1" x14ac:dyDescent="0.25"/>
    <row r="306" s="7" customFormat="1" ht="14.25" customHeight="1" x14ac:dyDescent="0.25"/>
    <row r="307" s="7" customFormat="1" ht="14.25" customHeight="1" x14ac:dyDescent="0.25"/>
    <row r="308" s="7" customFormat="1" ht="14.25" customHeight="1" x14ac:dyDescent="0.25"/>
    <row r="309" s="7" customFormat="1" ht="14.25" customHeight="1" x14ac:dyDescent="0.25"/>
    <row r="310" s="7" customFormat="1" ht="14.25" customHeight="1" x14ac:dyDescent="0.25"/>
    <row r="311" s="7" customFormat="1" ht="14.25" customHeight="1" x14ac:dyDescent="0.25"/>
    <row r="312" s="7" customFormat="1" ht="14.25" customHeight="1" x14ac:dyDescent="0.25"/>
    <row r="313" s="7" customFormat="1" ht="14.25" customHeight="1" x14ac:dyDescent="0.25"/>
    <row r="314" s="7" customFormat="1" ht="14.25" customHeight="1" x14ac:dyDescent="0.25"/>
    <row r="315" s="7" customFormat="1" ht="14.25" customHeight="1" x14ac:dyDescent="0.25"/>
    <row r="316" s="7" customFormat="1" ht="14.25" customHeight="1" x14ac:dyDescent="0.25"/>
    <row r="317" s="7" customFormat="1" ht="14.25" customHeight="1" x14ac:dyDescent="0.25"/>
    <row r="318" s="7" customFormat="1" ht="14.25" customHeight="1" x14ac:dyDescent="0.25"/>
    <row r="319" s="7" customFormat="1" ht="14.25" customHeight="1" x14ac:dyDescent="0.25"/>
    <row r="320" s="7" customFormat="1" ht="14.25" customHeight="1" x14ac:dyDescent="0.25"/>
    <row r="321" s="7" customFormat="1" ht="14.25" customHeight="1" x14ac:dyDescent="0.25"/>
    <row r="322" s="7" customFormat="1" ht="14.25" customHeight="1" x14ac:dyDescent="0.25"/>
    <row r="323" s="7" customFormat="1" ht="14.25" customHeight="1" x14ac:dyDescent="0.25"/>
    <row r="324" s="7" customFormat="1" ht="14.25" customHeight="1" x14ac:dyDescent="0.25"/>
    <row r="325" s="7" customFormat="1" ht="14.25" customHeight="1" x14ac:dyDescent="0.25"/>
    <row r="326" s="7" customFormat="1" ht="14.25" customHeight="1" x14ac:dyDescent="0.25"/>
    <row r="327" s="7" customFormat="1" ht="14.25" customHeight="1" x14ac:dyDescent="0.25"/>
    <row r="328" s="7" customFormat="1" ht="14.25" customHeight="1" x14ac:dyDescent="0.25"/>
    <row r="329" s="7" customFormat="1" ht="14.25" customHeight="1" x14ac:dyDescent="0.25"/>
    <row r="330" s="7" customFormat="1" ht="14.25" customHeight="1" x14ac:dyDescent="0.25"/>
    <row r="331" s="7" customFormat="1" ht="14.25" customHeight="1" x14ac:dyDescent="0.25"/>
    <row r="332" s="7" customFormat="1" ht="14.25" customHeight="1" x14ac:dyDescent="0.25"/>
    <row r="333" s="7" customFormat="1" ht="14.25" customHeight="1" x14ac:dyDescent="0.25"/>
    <row r="334" s="7" customFormat="1" ht="14.25" customHeight="1" x14ac:dyDescent="0.25"/>
    <row r="335" s="7" customFormat="1" ht="14.25" customHeight="1" x14ac:dyDescent="0.25"/>
    <row r="336" s="7" customFormat="1" ht="14.25" customHeight="1" x14ac:dyDescent="0.25"/>
    <row r="337" s="7" customFormat="1" ht="14.25" customHeight="1" x14ac:dyDescent="0.25"/>
    <row r="338" s="7" customFormat="1" ht="14.25" customHeight="1" x14ac:dyDescent="0.25"/>
    <row r="339" s="7" customFormat="1" ht="14.25" customHeight="1" x14ac:dyDescent="0.25"/>
    <row r="340" s="7" customFormat="1" ht="14.25" customHeight="1" x14ac:dyDescent="0.25"/>
    <row r="341" s="7" customFormat="1" ht="14.25" customHeight="1" x14ac:dyDescent="0.25"/>
    <row r="342" s="7" customFormat="1" ht="14.25" customHeight="1" x14ac:dyDescent="0.25"/>
    <row r="343" s="7" customFormat="1" ht="14.25" customHeight="1" x14ac:dyDescent="0.25"/>
    <row r="344" s="7" customFormat="1" ht="14.25" customHeight="1" x14ac:dyDescent="0.25"/>
    <row r="345" s="7" customFormat="1" ht="14.25" customHeight="1" x14ac:dyDescent="0.25"/>
    <row r="346" s="7" customFormat="1" ht="14.25" customHeight="1" x14ac:dyDescent="0.25"/>
    <row r="347" s="7" customFormat="1" ht="14.25" customHeight="1" x14ac:dyDescent="0.25"/>
    <row r="348" s="7" customFormat="1" ht="14.25" customHeight="1" x14ac:dyDescent="0.25"/>
    <row r="349" s="7" customFormat="1" ht="14.25" customHeight="1" x14ac:dyDescent="0.25"/>
    <row r="350" s="7" customFormat="1" ht="14.25" customHeight="1" x14ac:dyDescent="0.25"/>
    <row r="351" s="7" customFormat="1" ht="14.25" customHeight="1" x14ac:dyDescent="0.25"/>
    <row r="352" s="7" customFormat="1" ht="14.25" customHeight="1" x14ac:dyDescent="0.25"/>
    <row r="353" s="7" customFormat="1" ht="14.25" customHeight="1" x14ac:dyDescent="0.25"/>
    <row r="354" s="7" customFormat="1" ht="14.25" customHeight="1" x14ac:dyDescent="0.25"/>
    <row r="355" s="7" customFormat="1" ht="14.25" customHeight="1" x14ac:dyDescent="0.25"/>
    <row r="356" s="7" customFormat="1" ht="14.25" customHeight="1" x14ac:dyDescent="0.25"/>
    <row r="357" s="7" customFormat="1" ht="14.25" customHeight="1" x14ac:dyDescent="0.25"/>
    <row r="358" s="7" customFormat="1" ht="14.25" customHeight="1" x14ac:dyDescent="0.25"/>
    <row r="359" s="7" customFormat="1" ht="14.25" customHeight="1" x14ac:dyDescent="0.25"/>
    <row r="360" s="7" customFormat="1" ht="14.25" customHeight="1" x14ac:dyDescent="0.25"/>
    <row r="361" s="7" customFormat="1" ht="14.25" customHeight="1" x14ac:dyDescent="0.25"/>
    <row r="362" s="7" customFormat="1" ht="14.25" customHeight="1" x14ac:dyDescent="0.25"/>
    <row r="363" s="7" customFormat="1" ht="14.25" customHeight="1" x14ac:dyDescent="0.25"/>
    <row r="364" s="7" customFormat="1" ht="14.25" customHeight="1" x14ac:dyDescent="0.25"/>
    <row r="365" s="7" customFormat="1" ht="14.25" customHeight="1" x14ac:dyDescent="0.25"/>
    <row r="366" s="7" customFormat="1" ht="14.25" customHeight="1" x14ac:dyDescent="0.25"/>
    <row r="367" s="7" customFormat="1" ht="14.25" customHeight="1" x14ac:dyDescent="0.25"/>
    <row r="368" s="7" customFormat="1" ht="14.25" customHeight="1" x14ac:dyDescent="0.25"/>
    <row r="369" s="7" customFormat="1" ht="14.25" customHeight="1" x14ac:dyDescent="0.25"/>
    <row r="370" s="7" customFormat="1" ht="14.25" customHeight="1" x14ac:dyDescent="0.25"/>
    <row r="371" s="7" customFormat="1" ht="14.25" customHeight="1" x14ac:dyDescent="0.25"/>
    <row r="372" s="7" customFormat="1" ht="14.25" customHeight="1" x14ac:dyDescent="0.25"/>
    <row r="373" s="7" customFormat="1" ht="14.25" customHeight="1" x14ac:dyDescent="0.25"/>
    <row r="374" s="7" customFormat="1" ht="14.25" customHeight="1" x14ac:dyDescent="0.25"/>
    <row r="375" s="7" customFormat="1" ht="14.25" customHeight="1" x14ac:dyDescent="0.25"/>
    <row r="376" s="7" customFormat="1" ht="14.25" customHeight="1" x14ac:dyDescent="0.25"/>
    <row r="377" s="7" customFormat="1" ht="14.25" customHeight="1" x14ac:dyDescent="0.25"/>
    <row r="378" s="7" customFormat="1" ht="14.25" customHeight="1" x14ac:dyDescent="0.25"/>
    <row r="379" s="7" customFormat="1" ht="14.25" customHeight="1" x14ac:dyDescent="0.25"/>
    <row r="380" s="7" customFormat="1" ht="14.25" customHeight="1" x14ac:dyDescent="0.25"/>
    <row r="381" s="7" customFormat="1" ht="14.25" customHeight="1" x14ac:dyDescent="0.25"/>
    <row r="382" s="7" customFormat="1" ht="14.25" customHeight="1" x14ac:dyDescent="0.25"/>
    <row r="383" s="7" customFormat="1" ht="14.25" customHeight="1" x14ac:dyDescent="0.25"/>
    <row r="384" s="7" customFormat="1" ht="14.25" customHeight="1" x14ac:dyDescent="0.25"/>
    <row r="385" s="7" customFormat="1" ht="14.25" customHeight="1" x14ac:dyDescent="0.25"/>
    <row r="386" s="7" customFormat="1" ht="14.25" customHeight="1" x14ac:dyDescent="0.25"/>
    <row r="387" s="7" customFormat="1" ht="14.25" customHeight="1" x14ac:dyDescent="0.25"/>
    <row r="388" s="7" customFormat="1" ht="14.25" customHeight="1" x14ac:dyDescent="0.25"/>
    <row r="389" s="7" customFormat="1" ht="14.25" customHeight="1" x14ac:dyDescent="0.25"/>
    <row r="390" s="7" customFormat="1" ht="14.25" customHeight="1" x14ac:dyDescent="0.25"/>
    <row r="391" s="7" customFormat="1" ht="14.25" customHeight="1" x14ac:dyDescent="0.25"/>
    <row r="392" s="7" customFormat="1" ht="14.25" customHeight="1" x14ac:dyDescent="0.25"/>
    <row r="393" s="7" customFormat="1" ht="14.25" customHeight="1" x14ac:dyDescent="0.25"/>
    <row r="394" s="7" customFormat="1" ht="14.25" customHeight="1" x14ac:dyDescent="0.25"/>
    <row r="395" s="7" customFormat="1" ht="14.25" customHeight="1" x14ac:dyDescent="0.25"/>
    <row r="396" s="7" customFormat="1" ht="14.25" customHeight="1" x14ac:dyDescent="0.25"/>
    <row r="397" s="7" customFormat="1" ht="14.25" customHeight="1" x14ac:dyDescent="0.25"/>
    <row r="398" s="7" customFormat="1" ht="14.25" customHeight="1" x14ac:dyDescent="0.25"/>
    <row r="399" s="7" customFormat="1" ht="14.25" customHeight="1" x14ac:dyDescent="0.25"/>
    <row r="400" s="7" customFormat="1" ht="14.25" customHeight="1" x14ac:dyDescent="0.25"/>
    <row r="401" s="7" customFormat="1" ht="14.25" customHeight="1" x14ac:dyDescent="0.25"/>
    <row r="402" s="7" customFormat="1" ht="14.25" customHeight="1" x14ac:dyDescent="0.25"/>
    <row r="403" s="7" customFormat="1" ht="14.25" customHeight="1" x14ac:dyDescent="0.25"/>
    <row r="404" s="7" customFormat="1" ht="14.25" customHeight="1" x14ac:dyDescent="0.25"/>
    <row r="405" s="7" customFormat="1" ht="14.25" customHeight="1" x14ac:dyDescent="0.25"/>
    <row r="406" s="7" customFormat="1" ht="14.25" customHeight="1" x14ac:dyDescent="0.25"/>
    <row r="407" s="7" customFormat="1" ht="14.25" customHeight="1" x14ac:dyDescent="0.25"/>
    <row r="408" s="7" customFormat="1" ht="14.25" customHeight="1" x14ac:dyDescent="0.25"/>
    <row r="409" s="7" customFormat="1" ht="14.25" customHeight="1" x14ac:dyDescent="0.25"/>
    <row r="410" s="7" customFormat="1" ht="14.25" customHeight="1" x14ac:dyDescent="0.25"/>
    <row r="411" s="7" customFormat="1" ht="14.25" customHeight="1" x14ac:dyDescent="0.25"/>
    <row r="412" s="7" customFormat="1" ht="14.25" customHeight="1" x14ac:dyDescent="0.25"/>
    <row r="413" s="7" customFormat="1" ht="14.25" customHeight="1" x14ac:dyDescent="0.25"/>
    <row r="414" s="7" customFormat="1" ht="14.25" customHeight="1" x14ac:dyDescent="0.25"/>
    <row r="415" s="7" customFormat="1" ht="14.25" customHeight="1" x14ac:dyDescent="0.25"/>
    <row r="416" s="7" customFormat="1" ht="14.25" customHeight="1" x14ac:dyDescent="0.25"/>
    <row r="417" s="7" customFormat="1" ht="14.25" customHeight="1" x14ac:dyDescent="0.25"/>
    <row r="418" s="7" customFormat="1" ht="14.25" customHeight="1" x14ac:dyDescent="0.25"/>
    <row r="419" s="7" customFormat="1" ht="14.25" customHeight="1" x14ac:dyDescent="0.25"/>
    <row r="420" s="7" customFormat="1" ht="14.25" customHeight="1" x14ac:dyDescent="0.25"/>
    <row r="421" s="7" customFormat="1" ht="14.25" customHeight="1" x14ac:dyDescent="0.25"/>
    <row r="422" s="7" customFormat="1" ht="14.25" customHeight="1" x14ac:dyDescent="0.25"/>
    <row r="423" s="7" customFormat="1" ht="14.25" customHeight="1" x14ac:dyDescent="0.25"/>
    <row r="424" s="7" customFormat="1" ht="14.25" customHeight="1" x14ac:dyDescent="0.25"/>
    <row r="425" s="7" customFormat="1" ht="14.25" customHeight="1" x14ac:dyDescent="0.25"/>
    <row r="426" s="7" customFormat="1" ht="14.25" customHeight="1" x14ac:dyDescent="0.25"/>
    <row r="427" s="7" customFormat="1" ht="14.25" customHeight="1" x14ac:dyDescent="0.25"/>
    <row r="428" s="7" customFormat="1" ht="14.25" customHeight="1" x14ac:dyDescent="0.25"/>
    <row r="429" s="7" customFormat="1" ht="14.25" customHeight="1" x14ac:dyDescent="0.25"/>
    <row r="430" s="7" customFormat="1" ht="14.25" customHeight="1" x14ac:dyDescent="0.25"/>
    <row r="431" s="7" customFormat="1" ht="14.25" customHeight="1" x14ac:dyDescent="0.25"/>
    <row r="432" s="7" customFormat="1" ht="14.25" customHeight="1" x14ac:dyDescent="0.25"/>
    <row r="433" s="7" customFormat="1" ht="14.25" customHeight="1" x14ac:dyDescent="0.25"/>
    <row r="434" s="7" customFormat="1" ht="14.25" customHeight="1" x14ac:dyDescent="0.25"/>
    <row r="435" s="7" customFormat="1" ht="14.25" customHeight="1" x14ac:dyDescent="0.25"/>
    <row r="436" s="7" customFormat="1" ht="14.25" customHeight="1" x14ac:dyDescent="0.25"/>
    <row r="437" s="7" customFormat="1" ht="14.25" customHeight="1" x14ac:dyDescent="0.25"/>
    <row r="438" s="7" customFormat="1" ht="14.25" customHeight="1" x14ac:dyDescent="0.25"/>
    <row r="439" s="7" customFormat="1" ht="14.25" customHeight="1" x14ac:dyDescent="0.25"/>
    <row r="440" s="7" customFormat="1" ht="14.25" customHeight="1" x14ac:dyDescent="0.25"/>
    <row r="441" s="7" customFormat="1" ht="14.25" customHeight="1" x14ac:dyDescent="0.25"/>
    <row r="442" s="7" customFormat="1" ht="14.25" customHeight="1" x14ac:dyDescent="0.25"/>
    <row r="443" s="7" customFormat="1" ht="14.25" customHeight="1" x14ac:dyDescent="0.25"/>
    <row r="444" s="7" customFormat="1" ht="14.25" customHeight="1" x14ac:dyDescent="0.25"/>
    <row r="445" s="7" customFormat="1" ht="14.25" customHeight="1" x14ac:dyDescent="0.25"/>
    <row r="446" s="7" customFormat="1" ht="14.25" customHeight="1" x14ac:dyDescent="0.25"/>
    <row r="447" s="7" customFormat="1" ht="14.25" customHeight="1" x14ac:dyDescent="0.25"/>
    <row r="448" s="7" customFormat="1" ht="14.25" customHeight="1" x14ac:dyDescent="0.25"/>
    <row r="449" s="7" customFormat="1" ht="14.25" customHeight="1" x14ac:dyDescent="0.25"/>
    <row r="450" s="7" customFormat="1" ht="14.25" customHeight="1" x14ac:dyDescent="0.25"/>
    <row r="451" s="7" customFormat="1" ht="14.25" customHeight="1" x14ac:dyDescent="0.25"/>
    <row r="452" s="7" customFormat="1" ht="14.25" customHeight="1" x14ac:dyDescent="0.25"/>
    <row r="453" s="7" customFormat="1" ht="14.25" customHeight="1" x14ac:dyDescent="0.25"/>
    <row r="454" s="7" customFormat="1" ht="14.25" customHeight="1" x14ac:dyDescent="0.25"/>
    <row r="455" s="7" customFormat="1" ht="14.25" customHeight="1" x14ac:dyDescent="0.25"/>
    <row r="456" s="7" customFormat="1" ht="14.25" customHeight="1" x14ac:dyDescent="0.25"/>
    <row r="457" s="7" customFormat="1" ht="14.25" customHeight="1" x14ac:dyDescent="0.25"/>
    <row r="458" s="7" customFormat="1" ht="14.25" customHeight="1" x14ac:dyDescent="0.25"/>
    <row r="459" s="7" customFormat="1" ht="14.25" customHeight="1" x14ac:dyDescent="0.25"/>
    <row r="460" s="7" customFormat="1" ht="14.25" customHeight="1" x14ac:dyDescent="0.25"/>
    <row r="461" s="7" customFormat="1" ht="14.25" customHeight="1" x14ac:dyDescent="0.25"/>
    <row r="462" s="7" customFormat="1" ht="14.25" customHeight="1" x14ac:dyDescent="0.25"/>
    <row r="463" s="7" customFormat="1" ht="14.25" customHeight="1" x14ac:dyDescent="0.25"/>
    <row r="464" s="7" customFormat="1" ht="14.25" customHeight="1" x14ac:dyDescent="0.25"/>
    <row r="465" s="7" customFormat="1" ht="14.25" customHeight="1" x14ac:dyDescent="0.25"/>
    <row r="466" s="7" customFormat="1" ht="14.25" customHeight="1" x14ac:dyDescent="0.25"/>
    <row r="467" s="7" customFormat="1" ht="14.25" customHeight="1" x14ac:dyDescent="0.25"/>
    <row r="468" s="7" customFormat="1" ht="14.25" customHeight="1" x14ac:dyDescent="0.25"/>
    <row r="469" s="7" customFormat="1" ht="14.25" customHeight="1" x14ac:dyDescent="0.25"/>
    <row r="470" s="7" customFormat="1" ht="14.25" customHeight="1" x14ac:dyDescent="0.25"/>
    <row r="471" s="7" customFormat="1" ht="14.25" customHeight="1" x14ac:dyDescent="0.25"/>
    <row r="472" s="7" customFormat="1" ht="14.25" customHeight="1" x14ac:dyDescent="0.25"/>
    <row r="473" s="7" customFormat="1" ht="14.25" customHeight="1" x14ac:dyDescent="0.25"/>
    <row r="474" s="7" customFormat="1" ht="14.25" customHeight="1" x14ac:dyDescent="0.25"/>
    <row r="475" s="7" customFormat="1" ht="14.25" customHeight="1" x14ac:dyDescent="0.25"/>
    <row r="476" s="7" customFormat="1" ht="14.25" customHeight="1" x14ac:dyDescent="0.25"/>
    <row r="477" s="7" customFormat="1" ht="14.25" customHeight="1" x14ac:dyDescent="0.25"/>
    <row r="478" s="7" customFormat="1" ht="14.25" customHeight="1" x14ac:dyDescent="0.25"/>
    <row r="479" s="7" customFormat="1" ht="14.25" customHeight="1" x14ac:dyDescent="0.25"/>
    <row r="480" s="7" customFormat="1" ht="14.25" customHeight="1" x14ac:dyDescent="0.25"/>
    <row r="481" s="7" customFormat="1" ht="14.25" customHeight="1" x14ac:dyDescent="0.25"/>
    <row r="482" s="7" customFormat="1" ht="14.25" customHeight="1" x14ac:dyDescent="0.25"/>
    <row r="483" s="7" customFormat="1" ht="14.25" customHeight="1" x14ac:dyDescent="0.25"/>
    <row r="484" s="7" customFormat="1" ht="14.25" customHeight="1" x14ac:dyDescent="0.25"/>
    <row r="485" s="7" customFormat="1" ht="14.25" customHeight="1" x14ac:dyDescent="0.25"/>
    <row r="486" s="7" customFormat="1" ht="14.25" customHeight="1" x14ac:dyDescent="0.25"/>
    <row r="487" s="7" customFormat="1" ht="14.25" customHeight="1" x14ac:dyDescent="0.25"/>
    <row r="488" s="7" customFormat="1" ht="14.25" customHeight="1" x14ac:dyDescent="0.25"/>
    <row r="489" s="7" customFormat="1" ht="14.25" customHeight="1" x14ac:dyDescent="0.25"/>
    <row r="490" s="7" customFormat="1" ht="14.25" customHeight="1" x14ac:dyDescent="0.25"/>
    <row r="491" s="7" customFormat="1" ht="14.25" customHeight="1" x14ac:dyDescent="0.25"/>
    <row r="492" s="7" customFormat="1" ht="14.25" customHeight="1" x14ac:dyDescent="0.25"/>
    <row r="493" s="7" customFormat="1" ht="14.25" customHeight="1" x14ac:dyDescent="0.25"/>
    <row r="494" s="7" customFormat="1" ht="14.25" customHeight="1" x14ac:dyDescent="0.25"/>
    <row r="495" s="7" customFormat="1" ht="14.25" customHeight="1" x14ac:dyDescent="0.25"/>
    <row r="496" s="7" customFormat="1" ht="14.25" customHeight="1" x14ac:dyDescent="0.25"/>
    <row r="497" s="7" customFormat="1" ht="14.25" customHeight="1" x14ac:dyDescent="0.25"/>
    <row r="498" s="7" customFormat="1" ht="14.25" customHeight="1" x14ac:dyDescent="0.25"/>
    <row r="499" s="7" customFormat="1" ht="14.25" customHeight="1" x14ac:dyDescent="0.25"/>
    <row r="500" s="7" customFormat="1" ht="14.25" customHeight="1" x14ac:dyDescent="0.25"/>
    <row r="501" s="7" customFormat="1" ht="14.25" customHeight="1" x14ac:dyDescent="0.25"/>
    <row r="502" s="7" customFormat="1" ht="14.25" customHeight="1" x14ac:dyDescent="0.25"/>
    <row r="503" s="7" customFormat="1" ht="14.25" customHeight="1" x14ac:dyDescent="0.25"/>
    <row r="504" s="7" customFormat="1" ht="14.25" customHeight="1" x14ac:dyDescent="0.25"/>
    <row r="505" s="7" customFormat="1" ht="14.25" customHeight="1" x14ac:dyDescent="0.25"/>
    <row r="506" s="7" customFormat="1" ht="14.25" customHeight="1" x14ac:dyDescent="0.25"/>
    <row r="507" s="7" customFormat="1" ht="14.25" customHeight="1" x14ac:dyDescent="0.25"/>
    <row r="508" s="7" customFormat="1" ht="14.25" customHeight="1" x14ac:dyDescent="0.25"/>
    <row r="509" s="7" customFormat="1" ht="14.25" customHeight="1" x14ac:dyDescent="0.25"/>
    <row r="510" s="7" customFormat="1" ht="14.25" customHeight="1" x14ac:dyDescent="0.25"/>
    <row r="511" s="7" customFormat="1" ht="14.25" customHeight="1" x14ac:dyDescent="0.25"/>
    <row r="512" s="7" customFormat="1" ht="14.25" customHeight="1" x14ac:dyDescent="0.25"/>
    <row r="513" s="7" customFormat="1" ht="14.25" customHeight="1" x14ac:dyDescent="0.25"/>
    <row r="514" s="7" customFormat="1" ht="14.25" customHeight="1" x14ac:dyDescent="0.25"/>
    <row r="515" s="7" customFormat="1" ht="14.25" customHeight="1" x14ac:dyDescent="0.25"/>
    <row r="516" s="7" customFormat="1" ht="14.25" customHeight="1" x14ac:dyDescent="0.25"/>
    <row r="517" s="7" customFormat="1" ht="14.25" customHeight="1" x14ac:dyDescent="0.25"/>
    <row r="518" s="7" customFormat="1" ht="14.25" customHeight="1" x14ac:dyDescent="0.25"/>
    <row r="519" s="7" customFormat="1" ht="14.25" customHeight="1" x14ac:dyDescent="0.25"/>
    <row r="520" s="7" customFormat="1" ht="14.25" customHeight="1" x14ac:dyDescent="0.25"/>
    <row r="521" s="7" customFormat="1" ht="14.25" customHeight="1" x14ac:dyDescent="0.25"/>
    <row r="522" s="7" customFormat="1" ht="14.25" customHeight="1" x14ac:dyDescent="0.25"/>
    <row r="523" s="7" customFormat="1" ht="14.25" customHeight="1" x14ac:dyDescent="0.25"/>
    <row r="524" s="7" customFormat="1" ht="14.25" customHeight="1" x14ac:dyDescent="0.25"/>
    <row r="525" s="7" customFormat="1" ht="14.25" customHeight="1" x14ac:dyDescent="0.25"/>
    <row r="526" s="7" customFormat="1" ht="14.25" customHeight="1" x14ac:dyDescent="0.25"/>
    <row r="527" s="7" customFormat="1" ht="14.25" customHeight="1" x14ac:dyDescent="0.25"/>
    <row r="528" s="7" customFormat="1" ht="14.25" customHeight="1" x14ac:dyDescent="0.25"/>
    <row r="529" s="7" customFormat="1" ht="14.25" customHeight="1" x14ac:dyDescent="0.25"/>
    <row r="530" s="7" customFormat="1" ht="14.25" customHeight="1" x14ac:dyDescent="0.25"/>
    <row r="531" s="7" customFormat="1" ht="14.25" customHeight="1" x14ac:dyDescent="0.25"/>
    <row r="532" s="7" customFormat="1" ht="14.25" customHeight="1" x14ac:dyDescent="0.25"/>
    <row r="533" s="7" customFormat="1" ht="14.25" customHeight="1" x14ac:dyDescent="0.25"/>
    <row r="534" s="7" customFormat="1" ht="14.25" customHeight="1" x14ac:dyDescent="0.25"/>
    <row r="535" s="7" customFormat="1" ht="14.25" customHeight="1" x14ac:dyDescent="0.25"/>
    <row r="536" s="7" customFormat="1" ht="14.25" customHeight="1" x14ac:dyDescent="0.25"/>
    <row r="537" s="7" customFormat="1" ht="14.25" customHeight="1" x14ac:dyDescent="0.25"/>
    <row r="538" s="7" customFormat="1" ht="14.25" customHeight="1" x14ac:dyDescent="0.25"/>
    <row r="539" s="7" customFormat="1" ht="14.25" customHeight="1" x14ac:dyDescent="0.25"/>
    <row r="540" s="7" customFormat="1" ht="14.25" customHeight="1" x14ac:dyDescent="0.25"/>
    <row r="541" s="7" customFormat="1" ht="14.25" customHeight="1" x14ac:dyDescent="0.25"/>
    <row r="542" s="7" customFormat="1" ht="14.25" customHeight="1" x14ac:dyDescent="0.25"/>
    <row r="543" s="7" customFormat="1" ht="14.25" customHeight="1" x14ac:dyDescent="0.25"/>
    <row r="544" s="7" customFormat="1" ht="14.25" customHeight="1" x14ac:dyDescent="0.25"/>
    <row r="545" s="7" customFormat="1" ht="14.25" customHeight="1" x14ac:dyDescent="0.25"/>
    <row r="546" s="7" customFormat="1" ht="14.25" customHeight="1" x14ac:dyDescent="0.25"/>
    <row r="547" s="7" customFormat="1" ht="14.25" customHeight="1" x14ac:dyDescent="0.25"/>
    <row r="548" s="7" customFormat="1" ht="14.25" customHeight="1" x14ac:dyDescent="0.25"/>
    <row r="549" s="7" customFormat="1" ht="14.25" customHeight="1" x14ac:dyDescent="0.25"/>
    <row r="550" s="7" customFormat="1" ht="14.25" customHeight="1" x14ac:dyDescent="0.25"/>
    <row r="551" s="7" customFormat="1" ht="14.25" customHeight="1" x14ac:dyDescent="0.25"/>
    <row r="552" s="7" customFormat="1" ht="14.25" customHeight="1" x14ac:dyDescent="0.25"/>
    <row r="553" s="7" customFormat="1" ht="14.25" customHeight="1" x14ac:dyDescent="0.25"/>
    <row r="554" s="7" customFormat="1" ht="14.25" customHeight="1" x14ac:dyDescent="0.25"/>
    <row r="555" s="7" customFormat="1" ht="14.25" customHeight="1" x14ac:dyDescent="0.25"/>
    <row r="556" s="7" customFormat="1" ht="14.25" customHeight="1" x14ac:dyDescent="0.25"/>
    <row r="557" s="7" customFormat="1" ht="14.25" customHeight="1" x14ac:dyDescent="0.25"/>
    <row r="558" s="7" customFormat="1" ht="14.25" customHeight="1" x14ac:dyDescent="0.25"/>
    <row r="559" s="7" customFormat="1" ht="14.25" customHeight="1" x14ac:dyDescent="0.25"/>
    <row r="560" s="7" customFormat="1" ht="14.25" customHeight="1" x14ac:dyDescent="0.25"/>
    <row r="561" s="7" customFormat="1" ht="14.25" customHeight="1" x14ac:dyDescent="0.25"/>
    <row r="562" s="7" customFormat="1" ht="14.25" customHeight="1" x14ac:dyDescent="0.25"/>
    <row r="563" s="7" customFormat="1" ht="14.25" customHeight="1" x14ac:dyDescent="0.25"/>
    <row r="564" s="7" customFormat="1" ht="14.25" customHeight="1" x14ac:dyDescent="0.25"/>
    <row r="565" s="7" customFormat="1" ht="14.25" customHeight="1" x14ac:dyDescent="0.25"/>
    <row r="566" s="7" customFormat="1" ht="14.25" customHeight="1" x14ac:dyDescent="0.25"/>
    <row r="567" s="7" customFormat="1" ht="14.25" customHeight="1" x14ac:dyDescent="0.25"/>
    <row r="568" s="7" customFormat="1" ht="14.25" customHeight="1" x14ac:dyDescent="0.25"/>
    <row r="569" s="7" customFormat="1" ht="14.25" customHeight="1" x14ac:dyDescent="0.25"/>
    <row r="570" s="7" customFormat="1" ht="14.25" customHeight="1" x14ac:dyDescent="0.25"/>
    <row r="571" s="7" customFormat="1" ht="14.25" customHeight="1" x14ac:dyDescent="0.25"/>
    <row r="572" s="7" customFormat="1" ht="14.25" customHeight="1" x14ac:dyDescent="0.25"/>
    <row r="573" s="7" customFormat="1" ht="14.25" customHeight="1" x14ac:dyDescent="0.25"/>
    <row r="574" s="7" customFormat="1" ht="14.25" customHeight="1" x14ac:dyDescent="0.25"/>
    <row r="575" s="7" customFormat="1" ht="14.25" customHeight="1" x14ac:dyDescent="0.25"/>
    <row r="576" s="7" customFormat="1" ht="14.25" customHeight="1" x14ac:dyDescent="0.25"/>
    <row r="577" s="7" customFormat="1" ht="14.25" customHeight="1" x14ac:dyDescent="0.25"/>
    <row r="578" s="7" customFormat="1" ht="14.25" customHeight="1" x14ac:dyDescent="0.25"/>
    <row r="579" s="7" customFormat="1" ht="14.25" customHeight="1" x14ac:dyDescent="0.25"/>
    <row r="580" s="7" customFormat="1" ht="14.25" customHeight="1" x14ac:dyDescent="0.25"/>
    <row r="581" s="7" customFormat="1" ht="14.25" customHeight="1" x14ac:dyDescent="0.25"/>
    <row r="582" s="7" customFormat="1" ht="14.25" customHeight="1" x14ac:dyDescent="0.25"/>
    <row r="583" s="7" customFormat="1" ht="14.25" customHeight="1" x14ac:dyDescent="0.25"/>
    <row r="584" s="7" customFormat="1" ht="14.25" customHeight="1" x14ac:dyDescent="0.25"/>
    <row r="585" s="7" customFormat="1" ht="14.25" customHeight="1" x14ac:dyDescent="0.25"/>
    <row r="586" s="7" customFormat="1" ht="14.25" customHeight="1" x14ac:dyDescent="0.25"/>
    <row r="587" s="7" customFormat="1" ht="14.25" customHeight="1" x14ac:dyDescent="0.25"/>
    <row r="588" s="7" customFormat="1" ht="14.25" customHeight="1" x14ac:dyDescent="0.25"/>
    <row r="589" s="7" customFormat="1" ht="14.25" customHeight="1" x14ac:dyDescent="0.25"/>
    <row r="590" s="7" customFormat="1" ht="14.25" customHeight="1" x14ac:dyDescent="0.25"/>
    <row r="591" s="7" customFormat="1" ht="14.25" customHeight="1" x14ac:dyDescent="0.25"/>
    <row r="592" s="7" customFormat="1" ht="14.25" customHeight="1" x14ac:dyDescent="0.25"/>
    <row r="593" s="7" customFormat="1" ht="14.25" customHeight="1" x14ac:dyDescent="0.25"/>
    <row r="594" s="7" customFormat="1" ht="14.25" customHeight="1" x14ac:dyDescent="0.25"/>
    <row r="595" s="7" customFormat="1" ht="14.25" customHeight="1" x14ac:dyDescent="0.25"/>
    <row r="596" s="7" customFormat="1" ht="14.25" customHeight="1" x14ac:dyDescent="0.25"/>
    <row r="597" s="7" customFormat="1" ht="14.25" customHeight="1" x14ac:dyDescent="0.25"/>
    <row r="598" s="7" customFormat="1" ht="14.25" customHeight="1" x14ac:dyDescent="0.25"/>
    <row r="599" s="7" customFormat="1" ht="14.25" customHeight="1" x14ac:dyDescent="0.25"/>
    <row r="600" s="7" customFormat="1" ht="14.25" customHeight="1" x14ac:dyDescent="0.25"/>
    <row r="601" s="7" customFormat="1" ht="14.25" customHeight="1" x14ac:dyDescent="0.25"/>
    <row r="602" s="7" customFormat="1" ht="14.25" customHeight="1" x14ac:dyDescent="0.25"/>
    <row r="603" s="7" customFormat="1" ht="14.25" customHeight="1" x14ac:dyDescent="0.25"/>
    <row r="604" s="7" customFormat="1" ht="14.25" customHeight="1" x14ac:dyDescent="0.25"/>
    <row r="605" s="7" customFormat="1" ht="14.25" customHeight="1" x14ac:dyDescent="0.25"/>
    <row r="606" s="7" customFormat="1" ht="14.25" customHeight="1" x14ac:dyDescent="0.25"/>
    <row r="607" s="7" customFormat="1" ht="14.25" customHeight="1" x14ac:dyDescent="0.25"/>
    <row r="608" s="7" customFormat="1" ht="14.25" customHeight="1" x14ac:dyDescent="0.25"/>
    <row r="609" s="7" customFormat="1" ht="14.25" customHeight="1" x14ac:dyDescent="0.25"/>
    <row r="610" s="7" customFormat="1" ht="14.25" customHeight="1" x14ac:dyDescent="0.25"/>
    <row r="611" s="7" customFormat="1" ht="14.25" customHeight="1" x14ac:dyDescent="0.25"/>
    <row r="612" s="7" customFormat="1" ht="14.25" customHeight="1" x14ac:dyDescent="0.25"/>
    <row r="613" s="7" customFormat="1" ht="14.25" customHeight="1" x14ac:dyDescent="0.25"/>
    <row r="614" s="7" customFormat="1" ht="14.25" customHeight="1" x14ac:dyDescent="0.25"/>
    <row r="615" s="7" customFormat="1" ht="14.25" customHeight="1" x14ac:dyDescent="0.25"/>
    <row r="616" s="7" customFormat="1" ht="14.25" customHeight="1" x14ac:dyDescent="0.25"/>
    <row r="617" s="7" customFormat="1" ht="14.25" customHeight="1" x14ac:dyDescent="0.25"/>
    <row r="618" s="7" customFormat="1" ht="14.25" customHeight="1" x14ac:dyDescent="0.25"/>
    <row r="619" s="7" customFormat="1" ht="14.25" customHeight="1" x14ac:dyDescent="0.25"/>
    <row r="620" s="7" customFormat="1" ht="14.25" customHeight="1" x14ac:dyDescent="0.25"/>
    <row r="621" s="7" customFormat="1" ht="14.25" customHeight="1" x14ac:dyDescent="0.25"/>
    <row r="622" s="7" customFormat="1" ht="14.25" customHeight="1" x14ac:dyDescent="0.25"/>
    <row r="623" s="7" customFormat="1" ht="14.25" customHeight="1" x14ac:dyDescent="0.25"/>
    <row r="624" s="7" customFormat="1" ht="14.25" customHeight="1" x14ac:dyDescent="0.25"/>
    <row r="625" s="7" customFormat="1" ht="14.25" customHeight="1" x14ac:dyDescent="0.25"/>
    <row r="626" s="7" customFormat="1" ht="14.25" customHeight="1" x14ac:dyDescent="0.25"/>
    <row r="627" s="7" customFormat="1" ht="14.25" customHeight="1" x14ac:dyDescent="0.25"/>
    <row r="628" s="7" customFormat="1" ht="14.25" customHeight="1" x14ac:dyDescent="0.25"/>
    <row r="629" s="7" customFormat="1" ht="14.25" customHeight="1" x14ac:dyDescent="0.25"/>
    <row r="630" s="7" customFormat="1" ht="14.25" customHeight="1" x14ac:dyDescent="0.25"/>
    <row r="631" s="7" customFormat="1" ht="14.25" customHeight="1" x14ac:dyDescent="0.25"/>
    <row r="632" s="7" customFormat="1" ht="14.25" customHeight="1" x14ac:dyDescent="0.25"/>
    <row r="633" s="7" customFormat="1" ht="14.25" customHeight="1" x14ac:dyDescent="0.25"/>
    <row r="634" s="7" customFormat="1" ht="14.25" customHeight="1" x14ac:dyDescent="0.25"/>
    <row r="635" s="7" customFormat="1" ht="14.25" customHeight="1" x14ac:dyDescent="0.25"/>
    <row r="636" s="7" customFormat="1" ht="14.25" customHeight="1" x14ac:dyDescent="0.25"/>
    <row r="637" s="7" customFormat="1" ht="14.25" customHeight="1" x14ac:dyDescent="0.25"/>
    <row r="638" s="7" customFormat="1" ht="14.25" customHeight="1" x14ac:dyDescent="0.25"/>
    <row r="639" s="7" customFormat="1" ht="14.25" customHeight="1" x14ac:dyDescent="0.25"/>
    <row r="640" s="7" customFormat="1" ht="14.25" customHeight="1" x14ac:dyDescent="0.25"/>
    <row r="641" s="7" customFormat="1" ht="14.25" customHeight="1" x14ac:dyDescent="0.25"/>
    <row r="642" s="7" customFormat="1" ht="14.25" customHeight="1" x14ac:dyDescent="0.25"/>
    <row r="643" s="7" customFormat="1" ht="14.25" customHeight="1" x14ac:dyDescent="0.25"/>
    <row r="644" s="7" customFormat="1" ht="14.25" customHeight="1" x14ac:dyDescent="0.25"/>
    <row r="645" s="7" customFormat="1" ht="14.25" customHeight="1" x14ac:dyDescent="0.25"/>
    <row r="646" s="7" customFormat="1" ht="14.25" customHeight="1" x14ac:dyDescent="0.25"/>
    <row r="647" s="7" customFormat="1" ht="14.25" customHeight="1" x14ac:dyDescent="0.25"/>
    <row r="648" s="7" customFormat="1" ht="14.25" customHeight="1" x14ac:dyDescent="0.25"/>
    <row r="649" s="7" customFormat="1" ht="14.25" customHeight="1" x14ac:dyDescent="0.25"/>
    <row r="650" s="7" customFormat="1" ht="14.25" customHeight="1" x14ac:dyDescent="0.25"/>
    <row r="651" s="7" customFormat="1" ht="14.25" customHeight="1" x14ac:dyDescent="0.25"/>
    <row r="652" s="7" customFormat="1" ht="14.25" customHeight="1" x14ac:dyDescent="0.25"/>
    <row r="653" s="7" customFormat="1" ht="14.25" customHeight="1" x14ac:dyDescent="0.25"/>
    <row r="654" s="7" customFormat="1" ht="14.25" customHeight="1" x14ac:dyDescent="0.25"/>
    <row r="655" s="7" customFormat="1" ht="14.25" customHeight="1" x14ac:dyDescent="0.25"/>
    <row r="656" s="7" customFormat="1" ht="14.25" customHeight="1" x14ac:dyDescent="0.25"/>
    <row r="657" s="7" customFormat="1" ht="14.25" customHeight="1" x14ac:dyDescent="0.25"/>
    <row r="658" s="7" customFormat="1" ht="14.25" customHeight="1" x14ac:dyDescent="0.25"/>
    <row r="659" s="7" customFormat="1" ht="14.25" customHeight="1" x14ac:dyDescent="0.25"/>
    <row r="660" s="7" customFormat="1" ht="14.25" customHeight="1" x14ac:dyDescent="0.25"/>
    <row r="661" s="7" customFormat="1" ht="14.25" customHeight="1" x14ac:dyDescent="0.25"/>
    <row r="662" s="7" customFormat="1" ht="14.25" customHeight="1" x14ac:dyDescent="0.25"/>
    <row r="663" s="7" customFormat="1" ht="14.25" customHeight="1" x14ac:dyDescent="0.25"/>
    <row r="664" s="7" customFormat="1" ht="14.25" customHeight="1" x14ac:dyDescent="0.25"/>
    <row r="665" s="7" customFormat="1" ht="14.25" customHeight="1" x14ac:dyDescent="0.25"/>
    <row r="666" s="7" customFormat="1" ht="14.25" customHeight="1" x14ac:dyDescent="0.25"/>
    <row r="667" s="7" customFormat="1" ht="14.25" customHeight="1" x14ac:dyDescent="0.25"/>
    <row r="668" s="7" customFormat="1" ht="14.25" customHeight="1" x14ac:dyDescent="0.25"/>
    <row r="669" s="7" customFormat="1" ht="14.25" customHeight="1" x14ac:dyDescent="0.25"/>
    <row r="670" s="7" customFormat="1" ht="14.25" customHeight="1" x14ac:dyDescent="0.25"/>
    <row r="671" s="7" customFormat="1" ht="14.25" customHeight="1" x14ac:dyDescent="0.25"/>
    <row r="672" s="7" customFormat="1" ht="14.25" customHeight="1" x14ac:dyDescent="0.25"/>
    <row r="673" s="7" customFormat="1" ht="14.25" customHeight="1" x14ac:dyDescent="0.25"/>
    <row r="674" s="7" customFormat="1" ht="14.25" customHeight="1" x14ac:dyDescent="0.25"/>
    <row r="675" s="7" customFormat="1" ht="14.25" customHeight="1" x14ac:dyDescent="0.25"/>
    <row r="676" s="7" customFormat="1" ht="14.25" customHeight="1" x14ac:dyDescent="0.25"/>
    <row r="677" s="7" customFormat="1" ht="14.25" customHeight="1" x14ac:dyDescent="0.25"/>
    <row r="678" s="7" customFormat="1" ht="14.25" customHeight="1" x14ac:dyDescent="0.25"/>
    <row r="679" s="7" customFormat="1" ht="14.25" customHeight="1" x14ac:dyDescent="0.25"/>
    <row r="680" s="7" customFormat="1" ht="14.25" customHeight="1" x14ac:dyDescent="0.25"/>
    <row r="681" s="7" customFormat="1" ht="14.25" customHeight="1" x14ac:dyDescent="0.25"/>
    <row r="682" s="7" customFormat="1" ht="14.25" customHeight="1" x14ac:dyDescent="0.25"/>
    <row r="683" s="7" customFormat="1" ht="14.25" customHeight="1" x14ac:dyDescent="0.25"/>
    <row r="684" s="7" customFormat="1" ht="14.25" customHeight="1" x14ac:dyDescent="0.25"/>
    <row r="685" s="7" customFormat="1" ht="14.25" customHeight="1" x14ac:dyDescent="0.25"/>
    <row r="686" s="7" customFormat="1" ht="14.25" customHeight="1" x14ac:dyDescent="0.25"/>
    <row r="687" s="7" customFormat="1" ht="14.25" customHeight="1" x14ac:dyDescent="0.25"/>
    <row r="688" s="7" customFormat="1" ht="14.25" customHeight="1" x14ac:dyDescent="0.25"/>
    <row r="689" s="7" customFormat="1" ht="14.25" customHeight="1" x14ac:dyDescent="0.25"/>
    <row r="690" s="7" customFormat="1" ht="14.25" customHeight="1" x14ac:dyDescent="0.25"/>
    <row r="691" s="7" customFormat="1" ht="14.25" customHeight="1" x14ac:dyDescent="0.25"/>
    <row r="692" s="7" customFormat="1" ht="14.25" customHeight="1" x14ac:dyDescent="0.25"/>
    <row r="693" s="7" customFormat="1" ht="14.25" customHeight="1" x14ac:dyDescent="0.25"/>
    <row r="694" s="7" customFormat="1" ht="14.25" customHeight="1" x14ac:dyDescent="0.25"/>
    <row r="695" s="7" customFormat="1" ht="14.25" customHeight="1" x14ac:dyDescent="0.25"/>
    <row r="696" s="7" customFormat="1" ht="14.25" customHeight="1" x14ac:dyDescent="0.25"/>
    <row r="697" s="7" customFormat="1" ht="14.25" customHeight="1" x14ac:dyDescent="0.25"/>
    <row r="698" s="7" customFormat="1" ht="14.25" customHeight="1" x14ac:dyDescent="0.25"/>
    <row r="699" s="7" customFormat="1" ht="14.25" customHeight="1" x14ac:dyDescent="0.25"/>
    <row r="700" s="7" customFormat="1" ht="14.25" customHeight="1" x14ac:dyDescent="0.25"/>
    <row r="701" s="7" customFormat="1" ht="14.25" customHeight="1" x14ac:dyDescent="0.25"/>
    <row r="702" s="7" customFormat="1" ht="14.25" customHeight="1" x14ac:dyDescent="0.25"/>
    <row r="703" s="7" customFormat="1" ht="14.25" customHeight="1" x14ac:dyDescent="0.25"/>
    <row r="704" s="7" customFormat="1" ht="14.25" customHeight="1" x14ac:dyDescent="0.25"/>
    <row r="705" s="7" customFormat="1" ht="14.25" customHeight="1" x14ac:dyDescent="0.25"/>
    <row r="706" s="7" customFormat="1" ht="14.25" customHeight="1" x14ac:dyDescent="0.25"/>
    <row r="707" s="7" customFormat="1" ht="14.25" customHeight="1" x14ac:dyDescent="0.25"/>
    <row r="708" s="7" customFormat="1" ht="14.25" customHeight="1" x14ac:dyDescent="0.25"/>
    <row r="709" s="7" customFormat="1" ht="14.25" customHeight="1" x14ac:dyDescent="0.25"/>
    <row r="710" s="7" customFormat="1" ht="14.25" customHeight="1" x14ac:dyDescent="0.25"/>
    <row r="711" s="7" customFormat="1" ht="14.25" customHeight="1" x14ac:dyDescent="0.25"/>
    <row r="712" s="7" customFormat="1" ht="14.25" customHeight="1" x14ac:dyDescent="0.25"/>
    <row r="713" s="7" customFormat="1" ht="14.25" customHeight="1" x14ac:dyDescent="0.25"/>
    <row r="714" s="7" customFormat="1" ht="14.25" customHeight="1" x14ac:dyDescent="0.25"/>
    <row r="715" s="7" customFormat="1" ht="14.25" customHeight="1" x14ac:dyDescent="0.25"/>
    <row r="716" s="7" customFormat="1" ht="14.25" customHeight="1" x14ac:dyDescent="0.25"/>
    <row r="717" s="7" customFormat="1" ht="14.25" customHeight="1" x14ac:dyDescent="0.25"/>
    <row r="718" s="7" customFormat="1" ht="14.25" customHeight="1" x14ac:dyDescent="0.25"/>
    <row r="719" s="7" customFormat="1" ht="14.25" customHeight="1" x14ac:dyDescent="0.25"/>
    <row r="720" s="7" customFormat="1" ht="14.25" customHeight="1" x14ac:dyDescent="0.25"/>
    <row r="721" s="7" customFormat="1" ht="14.25" customHeight="1" x14ac:dyDescent="0.25"/>
    <row r="722" s="7" customFormat="1" ht="14.25" customHeight="1" x14ac:dyDescent="0.25"/>
    <row r="723" s="7" customFormat="1" ht="14.25" customHeight="1" x14ac:dyDescent="0.25"/>
    <row r="724" s="7" customFormat="1" ht="14.25" customHeight="1" x14ac:dyDescent="0.25"/>
    <row r="725" s="7" customFormat="1" ht="14.25" customHeight="1" x14ac:dyDescent="0.25"/>
    <row r="726" s="7" customFormat="1" ht="14.25" customHeight="1" x14ac:dyDescent="0.25"/>
    <row r="727" s="7" customFormat="1" ht="14.25" customHeight="1" x14ac:dyDescent="0.25"/>
    <row r="728" s="7" customFormat="1" ht="14.25" customHeight="1" x14ac:dyDescent="0.25"/>
    <row r="729" s="7" customFormat="1" ht="14.25" customHeight="1" x14ac:dyDescent="0.25"/>
    <row r="730" s="7" customFormat="1" ht="14.25" customHeight="1" x14ac:dyDescent="0.25"/>
    <row r="731" s="7" customFormat="1" ht="14.25" customHeight="1" x14ac:dyDescent="0.25"/>
    <row r="732" s="7" customFormat="1" ht="14.25" customHeight="1" x14ac:dyDescent="0.25"/>
    <row r="733" s="7" customFormat="1" ht="14.25" customHeight="1" x14ac:dyDescent="0.25"/>
    <row r="734" s="7" customFormat="1" ht="14.25" customHeight="1" x14ac:dyDescent="0.25"/>
    <row r="735" s="7" customFormat="1" ht="14.25" customHeight="1" x14ac:dyDescent="0.25"/>
    <row r="736" s="7" customFormat="1" ht="14.25" customHeight="1" x14ac:dyDescent="0.25"/>
    <row r="737" s="7" customFormat="1" ht="14.25" customHeight="1" x14ac:dyDescent="0.25"/>
    <row r="738" s="7" customFormat="1" ht="14.25" customHeight="1" x14ac:dyDescent="0.25"/>
    <row r="739" s="7" customFormat="1" ht="14.25" customHeight="1" x14ac:dyDescent="0.25"/>
    <row r="740" s="7" customFormat="1" ht="14.25" customHeight="1" x14ac:dyDescent="0.25"/>
    <row r="741" s="7" customFormat="1" ht="14.25" customHeight="1" x14ac:dyDescent="0.25"/>
    <row r="742" s="7" customFormat="1" ht="14.25" customHeight="1" x14ac:dyDescent="0.25"/>
    <row r="743" s="7" customFormat="1" ht="14.25" customHeight="1" x14ac:dyDescent="0.25"/>
    <row r="744" s="7" customFormat="1" ht="14.25" customHeight="1" x14ac:dyDescent="0.25"/>
    <row r="745" s="7" customFormat="1" ht="14.25" customHeight="1" x14ac:dyDescent="0.25"/>
    <row r="746" s="7" customFormat="1" ht="14.25" customHeight="1" x14ac:dyDescent="0.25"/>
    <row r="747" s="7" customFormat="1" ht="14.25" customHeight="1" x14ac:dyDescent="0.25"/>
    <row r="748" s="7" customFormat="1" ht="14.25" customHeight="1" x14ac:dyDescent="0.25"/>
    <row r="749" s="7" customFormat="1" ht="14.25" customHeight="1" x14ac:dyDescent="0.25"/>
    <row r="750" s="7" customFormat="1" ht="14.25" customHeight="1" x14ac:dyDescent="0.25"/>
    <row r="751" s="7" customFormat="1" ht="14.25" customHeight="1" x14ac:dyDescent="0.25"/>
    <row r="752" s="7" customFormat="1" ht="14.25" customHeight="1" x14ac:dyDescent="0.25"/>
    <row r="753" s="7" customFormat="1" ht="14.25" customHeight="1" x14ac:dyDescent="0.25"/>
    <row r="754" s="7" customFormat="1" ht="14.25" customHeight="1" x14ac:dyDescent="0.25"/>
    <row r="755" s="7" customFormat="1" ht="14.25" customHeight="1" x14ac:dyDescent="0.25"/>
    <row r="756" s="7" customFormat="1" ht="14.25" customHeight="1" x14ac:dyDescent="0.25"/>
    <row r="757" s="7" customFormat="1" ht="14.25" customHeight="1" x14ac:dyDescent="0.25"/>
    <row r="758" s="7" customFormat="1" ht="14.25" customHeight="1" x14ac:dyDescent="0.25"/>
    <row r="759" s="7" customFormat="1" ht="14.25" customHeight="1" x14ac:dyDescent="0.25"/>
    <row r="760" s="7" customFormat="1" ht="14.25" customHeight="1" x14ac:dyDescent="0.25"/>
    <row r="761" s="7" customFormat="1" ht="14.25" customHeight="1" x14ac:dyDescent="0.25"/>
    <row r="762" s="7" customFormat="1" ht="14.25" customHeight="1" x14ac:dyDescent="0.25"/>
    <row r="763" s="7" customFormat="1" ht="14.25" customHeight="1" x14ac:dyDescent="0.25"/>
    <row r="764" s="7" customFormat="1" ht="14.25" customHeight="1" x14ac:dyDescent="0.25"/>
    <row r="765" s="7" customFormat="1" ht="14.25" customHeight="1" x14ac:dyDescent="0.25"/>
    <row r="766" s="7" customFormat="1" ht="14.25" customHeight="1" x14ac:dyDescent="0.25"/>
    <row r="767" s="7" customFormat="1" ht="14.25" customHeight="1" x14ac:dyDescent="0.25"/>
    <row r="768" s="7" customFormat="1" ht="14.25" customHeight="1" x14ac:dyDescent="0.25"/>
    <row r="769" s="7" customFormat="1" ht="14.25" customHeight="1" x14ac:dyDescent="0.25"/>
    <row r="770" s="7" customFormat="1" ht="14.25" customHeight="1" x14ac:dyDescent="0.25"/>
    <row r="771" s="7" customFormat="1" ht="14.25" customHeight="1" x14ac:dyDescent="0.25"/>
    <row r="772" s="7" customFormat="1" ht="14.25" customHeight="1" x14ac:dyDescent="0.25"/>
    <row r="773" s="7" customFormat="1" ht="14.25" customHeight="1" x14ac:dyDescent="0.25"/>
    <row r="774" s="7" customFormat="1" ht="14.25" customHeight="1" x14ac:dyDescent="0.25"/>
    <row r="775" s="7" customFormat="1" ht="14.25" customHeight="1" x14ac:dyDescent="0.25"/>
    <row r="776" s="7" customFormat="1" ht="14.25" customHeight="1" x14ac:dyDescent="0.25"/>
    <row r="777" s="7" customFormat="1" ht="14.25" customHeight="1" x14ac:dyDescent="0.25"/>
    <row r="778" s="7" customFormat="1" ht="14.25" customHeight="1" x14ac:dyDescent="0.25"/>
    <row r="779" s="7" customFormat="1" ht="14.25" customHeight="1" x14ac:dyDescent="0.25"/>
    <row r="780" s="7" customFormat="1" ht="14.25" customHeight="1" x14ac:dyDescent="0.25"/>
    <row r="781" s="7" customFormat="1" ht="14.25" customHeight="1" x14ac:dyDescent="0.25"/>
    <row r="782" s="7" customFormat="1" ht="14.25" customHeight="1" x14ac:dyDescent="0.25"/>
    <row r="783" s="7" customFormat="1" ht="14.25" customHeight="1" x14ac:dyDescent="0.25"/>
    <row r="784" s="7" customFormat="1" ht="14.25" customHeight="1" x14ac:dyDescent="0.25"/>
    <row r="785" s="7" customFormat="1" ht="14.25" customHeight="1" x14ac:dyDescent="0.25"/>
    <row r="786" s="7" customFormat="1" ht="14.25" customHeight="1" x14ac:dyDescent="0.25"/>
    <row r="787" s="7" customFormat="1" ht="14.25" customHeight="1" x14ac:dyDescent="0.25"/>
    <row r="788" s="7" customFormat="1" ht="14.25" customHeight="1" x14ac:dyDescent="0.25"/>
    <row r="789" s="7" customFormat="1" ht="14.25" customHeight="1" x14ac:dyDescent="0.25"/>
    <row r="790" s="7" customFormat="1" ht="14.25" customHeight="1" x14ac:dyDescent="0.25"/>
    <row r="791" s="7" customFormat="1" ht="14.25" customHeight="1" x14ac:dyDescent="0.25"/>
    <row r="792" s="7" customFormat="1" ht="14.25" customHeight="1" x14ac:dyDescent="0.25"/>
    <row r="793" s="7" customFormat="1" ht="14.25" customHeight="1" x14ac:dyDescent="0.25"/>
    <row r="794" s="7" customFormat="1" ht="14.25" customHeight="1" x14ac:dyDescent="0.25"/>
    <row r="795" s="7" customFormat="1" ht="14.25" customHeight="1" x14ac:dyDescent="0.25"/>
    <row r="796" s="7" customFormat="1" ht="14.25" customHeight="1" x14ac:dyDescent="0.25"/>
    <row r="797" s="7" customFormat="1" ht="14.25" customHeight="1" x14ac:dyDescent="0.25"/>
    <row r="798" s="7" customFormat="1" ht="14.25" customHeight="1" x14ac:dyDescent="0.25"/>
    <row r="799" s="7" customFormat="1" ht="14.25" customHeight="1" x14ac:dyDescent="0.25"/>
    <row r="800" s="7" customFormat="1" ht="14.25" customHeight="1" x14ac:dyDescent="0.25"/>
    <row r="801" s="7" customFormat="1" ht="14.25" customHeight="1" x14ac:dyDescent="0.25"/>
    <row r="802" s="7" customFormat="1" ht="14.25" customHeight="1" x14ac:dyDescent="0.25"/>
    <row r="803" s="7" customFormat="1" ht="14.25" customHeight="1" x14ac:dyDescent="0.25"/>
    <row r="804" s="7" customFormat="1" ht="14.25" customHeight="1" x14ac:dyDescent="0.25"/>
    <row r="805" s="7" customFormat="1" ht="14.25" customHeight="1" x14ac:dyDescent="0.25"/>
    <row r="806" s="7" customFormat="1" ht="14.25" customHeight="1" x14ac:dyDescent="0.25"/>
    <row r="807" s="7" customFormat="1" ht="14.25" customHeight="1" x14ac:dyDescent="0.25"/>
    <row r="808" s="7" customFormat="1" ht="14.25" customHeight="1" x14ac:dyDescent="0.25"/>
    <row r="809" s="7" customFormat="1" ht="14.25" customHeight="1" x14ac:dyDescent="0.25"/>
    <row r="810" s="7" customFormat="1" ht="14.25" customHeight="1" x14ac:dyDescent="0.25"/>
    <row r="811" s="7" customFormat="1" ht="14.25" customHeight="1" x14ac:dyDescent="0.25"/>
    <row r="812" s="7" customFormat="1" ht="14.25" customHeight="1" x14ac:dyDescent="0.25"/>
    <row r="813" s="7" customFormat="1" ht="14.25" customHeight="1" x14ac:dyDescent="0.25"/>
    <row r="814" s="7" customFormat="1" ht="14.25" customHeight="1" x14ac:dyDescent="0.25"/>
    <row r="815" s="7" customFormat="1" ht="14.25" customHeight="1" x14ac:dyDescent="0.25"/>
    <row r="816" s="7" customFormat="1" ht="14.25" customHeight="1" x14ac:dyDescent="0.25"/>
    <row r="817" s="7" customFormat="1" ht="14.25" customHeight="1" x14ac:dyDescent="0.25"/>
    <row r="818" s="7" customFormat="1" ht="14.25" customHeight="1" x14ac:dyDescent="0.25"/>
    <row r="819" s="7" customFormat="1" ht="14.25" customHeight="1" x14ac:dyDescent="0.25"/>
    <row r="820" s="7" customFormat="1" ht="14.25" customHeight="1" x14ac:dyDescent="0.25"/>
    <row r="821" s="7" customFormat="1" ht="14.25" customHeight="1" x14ac:dyDescent="0.25"/>
    <row r="822" s="7" customFormat="1" ht="14.25" customHeight="1" x14ac:dyDescent="0.25"/>
    <row r="823" s="7" customFormat="1" ht="14.25" customHeight="1" x14ac:dyDescent="0.25"/>
    <row r="824" s="7" customFormat="1" ht="14.25" customHeight="1" x14ac:dyDescent="0.25"/>
    <row r="825" s="7" customFormat="1" ht="14.25" customHeight="1" x14ac:dyDescent="0.25"/>
    <row r="826" s="7" customFormat="1" ht="14.25" customHeight="1" x14ac:dyDescent="0.25"/>
    <row r="827" s="7" customFormat="1" ht="14.25" customHeight="1" x14ac:dyDescent="0.25"/>
    <row r="828" s="7" customFormat="1" ht="14.25" customHeight="1" x14ac:dyDescent="0.25"/>
    <row r="829" s="7" customFormat="1" ht="14.25" customHeight="1" x14ac:dyDescent="0.25"/>
    <row r="830" s="7" customFormat="1" ht="14.25" customHeight="1" x14ac:dyDescent="0.25"/>
    <row r="831" s="7" customFormat="1" ht="14.25" customHeight="1" x14ac:dyDescent="0.25"/>
    <row r="832" s="7" customFormat="1" ht="14.25" customHeight="1" x14ac:dyDescent="0.25"/>
    <row r="833" s="7" customFormat="1" ht="14.25" customHeight="1" x14ac:dyDescent="0.25"/>
    <row r="834" s="7" customFormat="1" ht="14.25" customHeight="1" x14ac:dyDescent="0.25"/>
    <row r="835" s="7" customFormat="1" ht="14.25" customHeight="1" x14ac:dyDescent="0.25"/>
    <row r="836" s="7" customFormat="1" ht="14.25" customHeight="1" x14ac:dyDescent="0.25"/>
    <row r="837" s="7" customFormat="1" ht="14.25" customHeight="1" x14ac:dyDescent="0.25"/>
    <row r="838" s="7" customFormat="1" ht="14.25" customHeight="1" x14ac:dyDescent="0.25"/>
    <row r="839" s="7" customFormat="1" ht="14.25" customHeight="1" x14ac:dyDescent="0.25"/>
    <row r="840" s="7" customFormat="1" ht="14.25" customHeight="1" x14ac:dyDescent="0.25"/>
    <row r="841" s="7" customFormat="1" ht="14.25" customHeight="1" x14ac:dyDescent="0.25"/>
    <row r="842" s="7" customFormat="1" ht="14.25" customHeight="1" x14ac:dyDescent="0.25"/>
    <row r="843" s="7" customFormat="1" ht="14.25" customHeight="1" x14ac:dyDescent="0.25"/>
    <row r="844" s="7" customFormat="1" ht="14.25" customHeight="1" x14ac:dyDescent="0.25"/>
    <row r="845" s="7" customFormat="1" ht="14.25" customHeight="1" x14ac:dyDescent="0.25"/>
    <row r="846" s="7" customFormat="1" ht="14.25" customHeight="1" x14ac:dyDescent="0.25"/>
    <row r="847" s="7" customFormat="1" ht="14.25" customHeight="1" x14ac:dyDescent="0.25"/>
    <row r="848" s="7" customFormat="1" ht="14.25" customHeight="1" x14ac:dyDescent="0.25"/>
    <row r="849" s="7" customFormat="1" ht="14.25" customHeight="1" x14ac:dyDescent="0.25"/>
    <row r="850" s="7" customFormat="1" ht="14.25" customHeight="1" x14ac:dyDescent="0.25"/>
    <row r="851" s="7" customFormat="1" ht="14.25" customHeight="1" x14ac:dyDescent="0.25"/>
    <row r="852" s="7" customFormat="1" ht="14.25" customHeight="1" x14ac:dyDescent="0.25"/>
    <row r="853" s="7" customFormat="1" ht="14.25" customHeight="1" x14ac:dyDescent="0.25"/>
    <row r="854" s="7" customFormat="1" ht="14.25" customHeight="1" x14ac:dyDescent="0.25"/>
    <row r="855" s="7" customFormat="1" ht="14.25" customHeight="1" x14ac:dyDescent="0.25"/>
    <row r="856" s="7" customFormat="1" ht="14.25" customHeight="1" x14ac:dyDescent="0.25"/>
    <row r="857" s="7" customFormat="1" ht="14.25" customHeight="1" x14ac:dyDescent="0.25"/>
    <row r="858" s="7" customFormat="1" ht="14.25" customHeight="1" x14ac:dyDescent="0.25"/>
    <row r="859" s="7" customFormat="1" ht="14.25" customHeight="1" x14ac:dyDescent="0.25"/>
    <row r="860" s="7" customFormat="1" ht="14.25" customHeight="1" x14ac:dyDescent="0.25"/>
    <row r="861" s="7" customFormat="1" ht="14.25" customHeight="1" x14ac:dyDescent="0.25"/>
    <row r="862" s="7" customFormat="1" ht="14.25" customHeight="1" x14ac:dyDescent="0.25"/>
    <row r="863" s="7" customFormat="1" ht="14.25" customHeight="1" x14ac:dyDescent="0.25"/>
    <row r="864" s="7" customFormat="1" ht="14.25" customHeight="1" x14ac:dyDescent="0.25"/>
    <row r="865" s="7" customFormat="1" ht="14.25" customHeight="1" x14ac:dyDescent="0.25"/>
    <row r="866" s="7" customFormat="1" ht="14.25" customHeight="1" x14ac:dyDescent="0.25"/>
    <row r="867" s="7" customFormat="1" ht="14.25" customHeight="1" x14ac:dyDescent="0.25"/>
    <row r="868" s="7" customFormat="1" ht="14.25" customHeight="1" x14ac:dyDescent="0.25"/>
    <row r="869" s="7" customFormat="1" ht="14.25" customHeight="1" x14ac:dyDescent="0.25"/>
    <row r="870" s="7" customFormat="1" ht="14.25" customHeight="1" x14ac:dyDescent="0.25"/>
    <row r="871" s="7" customFormat="1" ht="14.25" customHeight="1" x14ac:dyDescent="0.25"/>
    <row r="872" s="7" customFormat="1" ht="14.25" customHeight="1" x14ac:dyDescent="0.25"/>
    <row r="873" s="7" customFormat="1" ht="14.25" customHeight="1" x14ac:dyDescent="0.25"/>
    <row r="874" s="7" customFormat="1" ht="14.25" customHeight="1" x14ac:dyDescent="0.25"/>
    <row r="875" s="7" customFormat="1" ht="14.25" customHeight="1" x14ac:dyDescent="0.25"/>
    <row r="876" s="7" customFormat="1" ht="14.25" customHeight="1" x14ac:dyDescent="0.25"/>
    <row r="877" s="7" customFormat="1" ht="14.25" customHeight="1" x14ac:dyDescent="0.25"/>
    <row r="878" s="7" customFormat="1" ht="14.25" customHeight="1" x14ac:dyDescent="0.25"/>
    <row r="879" s="7" customFormat="1" ht="14.25" customHeight="1" x14ac:dyDescent="0.25"/>
    <row r="880" s="7" customFormat="1" ht="14.25" customHeight="1" x14ac:dyDescent="0.25"/>
    <row r="881" s="7" customFormat="1" ht="14.25" customHeight="1" x14ac:dyDescent="0.25"/>
    <row r="882" s="7" customFormat="1" ht="14.25" customHeight="1" x14ac:dyDescent="0.25"/>
    <row r="883" s="7" customFormat="1" ht="14.25" customHeight="1" x14ac:dyDescent="0.25"/>
    <row r="884" s="7" customFormat="1" ht="14.25" customHeight="1" x14ac:dyDescent="0.25"/>
    <row r="885" s="7" customFormat="1" ht="14.25" customHeight="1" x14ac:dyDescent="0.25"/>
    <row r="886" s="7" customFormat="1" ht="14.25" customHeight="1" x14ac:dyDescent="0.25"/>
    <row r="887" s="7" customFormat="1" ht="14.25" customHeight="1" x14ac:dyDescent="0.25"/>
    <row r="888" s="7" customFormat="1" ht="14.25" customHeight="1" x14ac:dyDescent="0.25"/>
    <row r="889" s="7" customFormat="1" ht="14.25" customHeight="1" x14ac:dyDescent="0.25"/>
    <row r="890" s="7" customFormat="1" ht="14.25" customHeight="1" x14ac:dyDescent="0.25"/>
    <row r="891" s="7" customFormat="1" ht="14.25" customHeight="1" x14ac:dyDescent="0.25"/>
    <row r="892" s="7" customFormat="1" ht="14.25" customHeight="1" x14ac:dyDescent="0.25"/>
    <row r="893" s="7" customFormat="1" ht="14.25" customHeight="1" x14ac:dyDescent="0.25"/>
    <row r="894" s="7" customFormat="1" ht="14.25" customHeight="1" x14ac:dyDescent="0.25"/>
    <row r="895" s="7" customFormat="1" ht="14.25" customHeight="1" x14ac:dyDescent="0.25"/>
    <row r="896" s="7" customFormat="1" ht="14.25" customHeight="1" x14ac:dyDescent="0.25"/>
    <row r="897" s="7" customFormat="1" ht="14.25" customHeight="1" x14ac:dyDescent="0.25"/>
    <row r="898" s="7" customFormat="1" ht="14.25" customHeight="1" x14ac:dyDescent="0.25"/>
    <row r="899" s="7" customFormat="1" ht="14.25" customHeight="1" x14ac:dyDescent="0.25"/>
    <row r="900" s="7" customFormat="1" ht="14.25" customHeight="1" x14ac:dyDescent="0.25"/>
    <row r="901" s="7" customFormat="1" ht="14.25" customHeight="1" x14ac:dyDescent="0.25"/>
    <row r="902" s="7" customFormat="1" ht="14.25" customHeight="1" x14ac:dyDescent="0.25"/>
    <row r="903" s="7" customFormat="1" ht="14.25" customHeight="1" x14ac:dyDescent="0.25"/>
    <row r="904" s="7" customFormat="1" ht="14.25" customHeight="1" x14ac:dyDescent="0.25"/>
    <row r="905" s="7" customFormat="1" ht="14.25" customHeight="1" x14ac:dyDescent="0.25"/>
    <row r="906" s="7" customFormat="1" ht="14.25" customHeight="1" x14ac:dyDescent="0.25"/>
    <row r="907" s="7" customFormat="1" ht="14.25" customHeight="1" x14ac:dyDescent="0.25"/>
    <row r="908" s="7" customFormat="1" ht="14.25" customHeight="1" x14ac:dyDescent="0.25"/>
    <row r="909" s="7" customFormat="1" ht="14.25" customHeight="1" x14ac:dyDescent="0.25"/>
    <row r="910" s="7" customFormat="1" ht="14.25" customHeight="1" x14ac:dyDescent="0.25"/>
    <row r="911" s="7" customFormat="1" ht="14.25" customHeight="1" x14ac:dyDescent="0.25"/>
    <row r="912" s="7" customFormat="1" ht="14.25" customHeight="1" x14ac:dyDescent="0.25"/>
    <row r="913" s="7" customFormat="1" ht="14.25" customHeight="1" x14ac:dyDescent="0.25"/>
    <row r="914" s="7" customFormat="1" ht="14.25" customHeight="1" x14ac:dyDescent="0.25"/>
    <row r="915" s="7" customFormat="1" ht="14.25" customHeight="1" x14ac:dyDescent="0.25"/>
    <row r="916" s="7" customFormat="1" ht="14.25" customHeight="1" x14ac:dyDescent="0.25"/>
    <row r="917" s="7" customFormat="1" ht="14.25" customHeight="1" x14ac:dyDescent="0.25"/>
    <row r="918" s="7" customFormat="1" ht="14.25" customHeight="1" x14ac:dyDescent="0.25"/>
    <row r="919" s="7" customFormat="1" ht="14.25" customHeight="1" x14ac:dyDescent="0.25"/>
    <row r="920" s="7" customFormat="1" ht="14.25" customHeight="1" x14ac:dyDescent="0.25"/>
    <row r="921" s="7" customFormat="1" ht="14.25" customHeight="1" x14ac:dyDescent="0.25"/>
    <row r="922" s="7" customFormat="1" ht="14.25" customHeight="1" x14ac:dyDescent="0.25"/>
    <row r="923" s="7" customFormat="1" ht="14.25" customHeight="1" x14ac:dyDescent="0.25"/>
    <row r="924" s="7" customFormat="1" ht="14.25" customHeight="1" x14ac:dyDescent="0.25"/>
    <row r="925" s="7" customFormat="1" ht="14.25" customHeight="1" x14ac:dyDescent="0.25"/>
    <row r="926" s="7" customFormat="1" ht="14.25" customHeight="1" x14ac:dyDescent="0.25"/>
    <row r="927" s="7" customFormat="1" ht="14.25" customHeight="1" x14ac:dyDescent="0.25"/>
    <row r="928" s="7" customFormat="1" ht="14.25" customHeight="1" x14ac:dyDescent="0.25"/>
    <row r="929" s="7" customFormat="1" ht="14.25" customHeight="1" x14ac:dyDescent="0.25"/>
    <row r="930" s="7" customFormat="1" ht="14.25" customHeight="1" x14ac:dyDescent="0.25"/>
    <row r="931" s="7" customFormat="1" ht="14.25" customHeight="1" x14ac:dyDescent="0.25"/>
    <row r="932" s="7" customFormat="1" ht="14.25" customHeight="1" x14ac:dyDescent="0.25"/>
    <row r="933" s="7" customFormat="1" ht="14.25" customHeight="1" x14ac:dyDescent="0.25"/>
    <row r="934" s="7" customFormat="1" ht="14.25" customHeight="1" x14ac:dyDescent="0.25"/>
    <row r="935" s="7" customFormat="1" ht="14.25" customHeight="1" x14ac:dyDescent="0.25"/>
    <row r="936" s="7" customFormat="1" ht="14.25" customHeight="1" x14ac:dyDescent="0.25"/>
    <row r="937" s="7" customFormat="1" ht="14.25" customHeight="1" x14ac:dyDescent="0.25"/>
    <row r="938" s="7" customFormat="1" ht="14.25" customHeight="1" x14ac:dyDescent="0.25"/>
    <row r="939" s="7" customFormat="1" ht="14.25" customHeight="1" x14ac:dyDescent="0.25"/>
    <row r="940" s="7" customFormat="1" ht="14.25" customHeight="1" x14ac:dyDescent="0.25"/>
    <row r="941" s="7" customFormat="1" ht="14.25" customHeight="1" x14ac:dyDescent="0.25"/>
    <row r="942" s="7" customFormat="1" ht="14.25" customHeight="1" x14ac:dyDescent="0.25"/>
    <row r="943" s="7" customFormat="1" ht="14.25" customHeight="1" x14ac:dyDescent="0.25"/>
    <row r="944" s="7" customFormat="1" ht="14.25" customHeight="1" x14ac:dyDescent="0.25"/>
    <row r="945" s="7" customFormat="1" ht="14.25" customHeight="1" x14ac:dyDescent="0.25"/>
    <row r="946" s="7" customFormat="1" ht="14.25" customHeight="1" x14ac:dyDescent="0.25"/>
    <row r="947" s="7" customFormat="1" ht="14.25" customHeight="1" x14ac:dyDescent="0.25"/>
    <row r="948" s="7" customFormat="1" ht="14.25" customHeight="1" x14ac:dyDescent="0.25"/>
    <row r="949" s="7" customFormat="1" ht="14.25" customHeight="1" x14ac:dyDescent="0.25"/>
    <row r="950" s="7" customFormat="1" ht="14.25" customHeight="1" x14ac:dyDescent="0.25"/>
    <row r="951" s="7" customFormat="1" ht="14.25" customHeight="1" x14ac:dyDescent="0.25"/>
    <row r="952" s="7" customFormat="1" ht="14.25" customHeight="1" x14ac:dyDescent="0.25"/>
    <row r="953" s="7" customFormat="1" ht="14.25" customHeight="1" x14ac:dyDescent="0.25"/>
    <row r="954" s="7" customFormat="1" ht="14.25" customHeight="1" x14ac:dyDescent="0.25"/>
    <row r="955" s="7" customFormat="1" ht="14.25" customHeight="1" x14ac:dyDescent="0.25"/>
    <row r="956" s="7" customFormat="1" ht="14.25" customHeight="1" x14ac:dyDescent="0.25"/>
    <row r="957" s="7" customFormat="1" ht="14.25" customHeight="1" x14ac:dyDescent="0.25"/>
    <row r="958" s="7" customFormat="1" ht="14.25" customHeight="1" x14ac:dyDescent="0.25"/>
    <row r="959" s="7" customFormat="1" ht="14.25" customHeight="1" x14ac:dyDescent="0.25"/>
    <row r="960" s="7" customFormat="1" ht="14.25" customHeight="1" x14ac:dyDescent="0.25"/>
    <row r="961" s="7" customFormat="1" ht="14.25" customHeight="1" x14ac:dyDescent="0.25"/>
    <row r="962" s="7" customFormat="1" ht="14.25" customHeight="1" x14ac:dyDescent="0.25"/>
    <row r="963" s="7" customFormat="1" ht="14.25" customHeight="1" x14ac:dyDescent="0.25"/>
    <row r="964" s="7" customFormat="1" ht="14.25" customHeight="1" x14ac:dyDescent="0.25"/>
    <row r="965" s="7" customFormat="1" ht="14.25" customHeight="1" x14ac:dyDescent="0.25"/>
    <row r="966" s="7" customFormat="1" ht="14.25" customHeight="1" x14ac:dyDescent="0.25"/>
    <row r="967" s="7" customFormat="1" ht="14.25" customHeight="1" x14ac:dyDescent="0.25"/>
    <row r="968" s="7" customFormat="1" ht="14.25" customHeight="1" x14ac:dyDescent="0.25"/>
    <row r="969" s="7" customFormat="1" ht="14.25" customHeight="1" x14ac:dyDescent="0.25"/>
    <row r="970" s="7" customFormat="1" ht="14.25" customHeight="1" x14ac:dyDescent="0.25"/>
    <row r="971" s="7" customFormat="1" ht="14.25" customHeight="1" x14ac:dyDescent="0.25"/>
    <row r="972" s="7" customFormat="1" ht="14.25" customHeight="1" x14ac:dyDescent="0.25"/>
    <row r="973" s="7" customFormat="1" ht="14.25" customHeight="1" x14ac:dyDescent="0.25"/>
    <row r="974" s="7" customFormat="1" ht="14.25" customHeight="1" x14ac:dyDescent="0.25"/>
    <row r="975" s="7" customFormat="1" ht="14.25" customHeight="1" x14ac:dyDescent="0.25"/>
    <row r="976" s="7" customFormat="1" ht="14.25" customHeight="1" x14ac:dyDescent="0.25"/>
    <row r="977" s="7" customFormat="1" ht="14.25" customHeight="1" x14ac:dyDescent="0.25"/>
    <row r="978" s="7" customFormat="1" ht="14.25" customHeight="1" x14ac:dyDescent="0.25"/>
    <row r="979" s="7" customFormat="1" ht="14.25" customHeight="1" x14ac:dyDescent="0.25"/>
    <row r="980" s="7" customFormat="1" ht="14.25" customHeight="1" x14ac:dyDescent="0.25"/>
    <row r="981" s="7" customFormat="1" ht="14.25" customHeight="1" x14ac:dyDescent="0.25"/>
    <row r="982" s="7" customFormat="1" ht="14.25" customHeight="1" x14ac:dyDescent="0.25"/>
    <row r="983" s="7" customFormat="1" ht="14.25" customHeight="1" x14ac:dyDescent="0.25"/>
    <row r="984" s="7" customFormat="1" ht="14.25" customHeight="1" x14ac:dyDescent="0.25"/>
    <row r="985" s="7" customFormat="1" ht="14.25" customHeight="1" x14ac:dyDescent="0.25"/>
    <row r="986" s="7" customFormat="1" ht="14.25" customHeight="1" x14ac:dyDescent="0.25"/>
    <row r="987" s="7" customFormat="1" ht="14.25" customHeight="1" x14ac:dyDescent="0.25"/>
    <row r="988" s="7" customFormat="1" ht="14.25" customHeight="1" x14ac:dyDescent="0.25"/>
    <row r="989" s="7" customFormat="1" ht="14.25" customHeight="1" x14ac:dyDescent="0.25"/>
    <row r="990" s="7" customFormat="1" ht="14.25" customHeight="1" x14ac:dyDescent="0.25"/>
    <row r="991" s="7" customFormat="1" ht="14.25" customHeight="1" x14ac:dyDescent="0.25"/>
    <row r="992" s="7" customFormat="1" ht="14.25" customHeight="1" x14ac:dyDescent="0.25"/>
    <row r="993" s="7" customFormat="1" ht="14.25" customHeight="1" x14ac:dyDescent="0.25"/>
    <row r="994" s="7" customFormat="1" ht="14.25" customHeight="1" x14ac:dyDescent="0.25"/>
    <row r="995" s="7" customFormat="1" ht="14.25" customHeight="1" x14ac:dyDescent="0.25"/>
    <row r="996" s="7" customFormat="1" ht="14.25" customHeight="1" x14ac:dyDescent="0.25"/>
    <row r="997" s="7" customFormat="1" ht="14.25" customHeight="1" x14ac:dyDescent="0.25"/>
    <row r="998" s="7" customFormat="1" ht="14.25" customHeight="1" x14ac:dyDescent="0.25"/>
    <row r="999" s="7" customFormat="1" ht="14.25" customHeight="1" x14ac:dyDescent="0.25"/>
    <row r="1000" s="7" customFormat="1" ht="14.25" customHeight="1" x14ac:dyDescent="0.25"/>
    <row r="1001" s="7" customFormat="1" ht="14.25" customHeight="1" x14ac:dyDescent="0.25"/>
    <row r="1002" s="7" customFormat="1" ht="14.25" customHeight="1" x14ac:dyDescent="0.25"/>
    <row r="1003" s="7" customFormat="1" ht="14.25" customHeight="1" x14ac:dyDescent="0.25"/>
    <row r="1004" s="7" customFormat="1" ht="14.25" customHeight="1" x14ac:dyDescent="0.25"/>
    <row r="1005" s="7" customFormat="1" ht="14.25" customHeight="1" x14ac:dyDescent="0.25"/>
    <row r="1006" s="7" customFormat="1" ht="14.25" customHeight="1" x14ac:dyDescent="0.25"/>
    <row r="1007" s="7" customFormat="1" ht="14.25" customHeight="1" x14ac:dyDescent="0.25"/>
    <row r="1008" s="7" customFormat="1" ht="14.25" customHeight="1" x14ac:dyDescent="0.25"/>
    <row r="1009" s="7" customFormat="1" ht="14.25" customHeight="1" x14ac:dyDescent="0.25"/>
    <row r="1010" s="7" customFormat="1" ht="14.25" customHeight="1" x14ac:dyDescent="0.25"/>
    <row r="1011" s="7" customFormat="1" ht="14.25" customHeight="1" x14ac:dyDescent="0.25"/>
    <row r="1012" s="7" customFormat="1" ht="14.25" customHeight="1" x14ac:dyDescent="0.25"/>
    <row r="1013" s="7" customFormat="1" ht="14.25" customHeight="1" x14ac:dyDescent="0.25"/>
    <row r="1014" s="7" customFormat="1" ht="14.25" customHeight="1" x14ac:dyDescent="0.25"/>
    <row r="1015" s="7" customFormat="1" ht="14.25" customHeight="1" x14ac:dyDescent="0.25"/>
    <row r="1016" s="7" customFormat="1" ht="14.25" customHeight="1" x14ac:dyDescent="0.25"/>
    <row r="1017" s="7" customFormat="1" ht="14.25" customHeight="1" x14ac:dyDescent="0.25"/>
  </sheetData>
  <sheetProtection algorithmName="SHA-512" hashValue="guKvUjm8QoOmHSjvqOJ+sIUV9NYI/EheEzq2acRuvpT6yJM+WgCgwCuD/YI5KAGELKy3/dJ76bgYa4o8BOwhPw==" saltValue="W9LJMBYT1xUwjTB4Xj3iAg=="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4"/>
  <sheetViews>
    <sheetView showGridLines="0" view="pageBreakPreview" topLeftCell="A78" zoomScale="85" zoomScaleNormal="85" zoomScaleSheetLayoutView="85" workbookViewId="0">
      <selection activeCell="A11" sqref="A11:XFD63"/>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73"/>
      <c r="B1" s="189"/>
      <c r="C1" s="189"/>
      <c r="D1" s="189"/>
      <c r="E1" s="189"/>
      <c r="F1" s="189"/>
      <c r="G1" s="189"/>
      <c r="H1" s="189"/>
      <c r="I1" s="189"/>
      <c r="J1" s="189"/>
      <c r="K1" s="189"/>
      <c r="L1" s="189"/>
      <c r="M1" s="190"/>
    </row>
    <row r="2" spans="1:13" ht="17.45" customHeight="1" x14ac:dyDescent="0.3">
      <c r="A2" s="176" t="s">
        <v>0</v>
      </c>
      <c r="B2" s="177"/>
      <c r="C2" s="177"/>
      <c r="D2" s="177"/>
      <c r="E2" s="177"/>
      <c r="F2" s="177"/>
      <c r="G2" s="177"/>
      <c r="H2" s="177"/>
      <c r="I2" s="177"/>
      <c r="J2" s="177"/>
      <c r="K2" s="177"/>
      <c r="L2" s="177"/>
      <c r="M2" s="191"/>
    </row>
    <row r="3" spans="1:13" ht="17.45" customHeight="1" x14ac:dyDescent="0.3">
      <c r="A3" s="176" t="s">
        <v>1</v>
      </c>
      <c r="B3" s="177"/>
      <c r="C3" s="177"/>
      <c r="D3" s="177"/>
      <c r="E3" s="177"/>
      <c r="F3" s="177"/>
      <c r="G3" s="177"/>
      <c r="H3" s="177"/>
      <c r="I3" s="177"/>
      <c r="J3" s="177"/>
      <c r="K3" s="177"/>
      <c r="L3" s="177"/>
      <c r="M3" s="191"/>
    </row>
    <row r="4" spans="1:13" ht="17.45" customHeight="1" x14ac:dyDescent="0.3">
      <c r="A4" s="176" t="s">
        <v>2</v>
      </c>
      <c r="B4" s="177"/>
      <c r="C4" s="177"/>
      <c r="D4" s="177"/>
      <c r="E4" s="177"/>
      <c r="F4" s="177"/>
      <c r="G4" s="177"/>
      <c r="H4" s="177"/>
      <c r="I4" s="177"/>
      <c r="J4" s="177"/>
      <c r="K4" s="177"/>
      <c r="L4" s="177"/>
      <c r="M4" s="191"/>
    </row>
    <row r="5" spans="1:13" ht="17.45" customHeight="1" x14ac:dyDescent="0.3">
      <c r="A5" s="176">
        <v>2024</v>
      </c>
      <c r="B5" s="177"/>
      <c r="C5" s="177"/>
      <c r="D5" s="177"/>
      <c r="E5" s="177"/>
      <c r="F5" s="177"/>
      <c r="G5" s="177"/>
      <c r="H5" s="177"/>
      <c r="I5" s="177"/>
      <c r="J5" s="177"/>
      <c r="K5" s="177"/>
      <c r="L5" s="177"/>
      <c r="M5" s="191"/>
    </row>
    <row r="6" spans="1:13" ht="14.25" customHeight="1" x14ac:dyDescent="0.25">
      <c r="A6" s="181"/>
      <c r="B6" s="182"/>
      <c r="C6" s="182"/>
      <c r="D6" s="182"/>
      <c r="E6" s="182"/>
      <c r="F6" s="182"/>
      <c r="G6" s="182"/>
      <c r="H6" s="182"/>
      <c r="I6" s="182"/>
      <c r="J6" s="182"/>
      <c r="K6" s="182"/>
      <c r="L6" s="182"/>
      <c r="M6" s="183"/>
    </row>
    <row r="7" spans="1:13" ht="14.25" customHeight="1" x14ac:dyDescent="0.25">
      <c r="A7" s="164" t="s">
        <v>14</v>
      </c>
      <c r="B7" s="165"/>
      <c r="C7" s="165"/>
      <c r="D7" s="165"/>
      <c r="E7" s="165"/>
      <c r="F7" s="165"/>
      <c r="G7" s="165"/>
      <c r="H7" s="165"/>
      <c r="I7" s="165"/>
      <c r="J7" s="165"/>
      <c r="K7" s="165"/>
      <c r="L7" s="165"/>
      <c r="M7" s="166"/>
    </row>
    <row r="8" spans="1:13" ht="14.25" customHeight="1" thickBot="1" x14ac:dyDescent="0.3">
      <c r="A8" s="197"/>
      <c r="B8" s="162"/>
      <c r="C8" s="162"/>
      <c r="D8" s="162"/>
      <c r="E8" s="162"/>
      <c r="F8" s="162"/>
      <c r="G8" s="162"/>
      <c r="H8" s="162"/>
      <c r="I8" s="162"/>
      <c r="J8" s="162"/>
      <c r="K8" s="162"/>
      <c r="L8" s="162"/>
      <c r="M8" s="163"/>
    </row>
    <row r="9" spans="1:13" ht="44.25" customHeight="1" thickBot="1" x14ac:dyDescent="0.3">
      <c r="A9" s="208" t="s">
        <v>505</v>
      </c>
      <c r="B9" s="209"/>
      <c r="C9" s="209"/>
      <c r="D9" s="209"/>
      <c r="E9" s="209"/>
      <c r="F9" s="209"/>
      <c r="G9" s="209"/>
      <c r="H9" s="209"/>
      <c r="I9" s="209"/>
      <c r="J9" s="209"/>
      <c r="K9" s="209"/>
      <c r="L9" s="209"/>
      <c r="M9" s="210"/>
    </row>
    <row r="10" spans="1:13" ht="14.25" customHeight="1" x14ac:dyDescent="0.25">
      <c r="A10" s="40"/>
      <c r="M10" s="37"/>
    </row>
    <row r="11" spans="1:13" ht="14.25" hidden="1" customHeight="1" x14ac:dyDescent="0.25">
      <c r="A11" s="40"/>
      <c r="B11" s="8" t="s">
        <v>43</v>
      </c>
      <c r="C11" s="9" t="s">
        <v>44</v>
      </c>
      <c r="D11" s="8" t="s">
        <v>45</v>
      </c>
      <c r="E11" s="9" t="s">
        <v>46</v>
      </c>
      <c r="F11" s="9" t="s">
        <v>47</v>
      </c>
      <c r="G11" s="9" t="s">
        <v>48</v>
      </c>
      <c r="H11" s="9" t="s">
        <v>49</v>
      </c>
      <c r="I11" s="9" t="s">
        <v>50</v>
      </c>
      <c r="J11" s="9" t="s">
        <v>51</v>
      </c>
      <c r="K11" s="9" t="s">
        <v>52</v>
      </c>
      <c r="M11" s="37"/>
    </row>
    <row r="12" spans="1:13" ht="14.25" hidden="1" customHeight="1" x14ac:dyDescent="0.25">
      <c r="A12" s="40"/>
      <c r="B12" s="147" t="s">
        <v>79</v>
      </c>
      <c r="C12" s="142" t="s">
        <v>80</v>
      </c>
      <c r="D12" s="143" t="s">
        <v>184</v>
      </c>
      <c r="E12" s="144">
        <v>85</v>
      </c>
      <c r="F12" s="145" t="s">
        <v>14</v>
      </c>
      <c r="G12" s="145" t="s">
        <v>81</v>
      </c>
      <c r="H12" s="145" t="s">
        <v>56</v>
      </c>
      <c r="I12" s="146">
        <v>0.2</v>
      </c>
      <c r="J12" s="148">
        <v>0.33333333333333331</v>
      </c>
      <c r="K12" s="146">
        <v>6.6666666666666666E-2</v>
      </c>
      <c r="M12" s="37"/>
    </row>
    <row r="13" spans="1:13" ht="14.25" hidden="1" customHeight="1" x14ac:dyDescent="0.25">
      <c r="A13" s="40"/>
      <c r="B13" s="147" t="s">
        <v>345</v>
      </c>
      <c r="C13" s="142" t="s">
        <v>346</v>
      </c>
      <c r="D13" s="143" t="s">
        <v>184</v>
      </c>
      <c r="E13" s="144">
        <v>86</v>
      </c>
      <c r="F13" s="145" t="s">
        <v>14</v>
      </c>
      <c r="G13" s="145" t="s">
        <v>81</v>
      </c>
      <c r="H13" s="145" t="s">
        <v>56</v>
      </c>
      <c r="I13" s="146">
        <v>0.2</v>
      </c>
      <c r="J13" s="148">
        <v>0.33333333333333331</v>
      </c>
      <c r="K13" s="146">
        <v>6.6666666666666666E-2</v>
      </c>
      <c r="M13" s="37"/>
    </row>
    <row r="14" spans="1:13" ht="14.25" hidden="1" customHeight="1" x14ac:dyDescent="0.25">
      <c r="A14" s="40"/>
      <c r="B14" s="147" t="s">
        <v>347</v>
      </c>
      <c r="C14" s="142" t="s">
        <v>348</v>
      </c>
      <c r="D14" s="143" t="s">
        <v>184</v>
      </c>
      <c r="E14" s="144">
        <v>87</v>
      </c>
      <c r="F14" s="145" t="s">
        <v>14</v>
      </c>
      <c r="G14" s="145" t="s">
        <v>81</v>
      </c>
      <c r="H14" s="145" t="s">
        <v>56</v>
      </c>
      <c r="I14" s="146">
        <v>0.2</v>
      </c>
      <c r="J14" s="148">
        <v>0.33333333333333331</v>
      </c>
      <c r="K14" s="146">
        <v>6.6666666666666666E-2</v>
      </c>
      <c r="M14" s="37"/>
    </row>
    <row r="15" spans="1:13" ht="14.25" hidden="1" customHeight="1" x14ac:dyDescent="0.25">
      <c r="A15" s="40"/>
      <c r="B15" s="147" t="s">
        <v>349</v>
      </c>
      <c r="C15" s="142" t="s">
        <v>350</v>
      </c>
      <c r="D15" s="143"/>
      <c r="E15" s="144">
        <v>88</v>
      </c>
      <c r="F15" s="145" t="s">
        <v>14</v>
      </c>
      <c r="G15" s="145" t="s">
        <v>81</v>
      </c>
      <c r="H15" s="145" t="s">
        <v>56</v>
      </c>
      <c r="I15" s="146" t="s">
        <v>259</v>
      </c>
      <c r="J15" s="148">
        <v>0.33333333333333331</v>
      </c>
      <c r="K15" s="146" t="e">
        <v>#VALUE!</v>
      </c>
      <c r="M15" s="37"/>
    </row>
    <row r="16" spans="1:13" ht="14.25" hidden="1" customHeight="1" x14ac:dyDescent="0.25">
      <c r="A16" s="40"/>
      <c r="B16" s="147" t="s">
        <v>351</v>
      </c>
      <c r="C16" s="142" t="s">
        <v>352</v>
      </c>
      <c r="D16" s="143"/>
      <c r="E16" s="144">
        <v>89</v>
      </c>
      <c r="F16" s="145" t="s">
        <v>14</v>
      </c>
      <c r="G16" s="145" t="s">
        <v>81</v>
      </c>
      <c r="H16" s="145" t="s">
        <v>56</v>
      </c>
      <c r="I16" s="146" t="s">
        <v>259</v>
      </c>
      <c r="J16" s="148">
        <v>0.33333333333333331</v>
      </c>
      <c r="K16" s="146" t="e">
        <v>#VALUE!</v>
      </c>
      <c r="M16" s="37"/>
    </row>
    <row r="17" spans="1:13" ht="14.25" hidden="1" customHeight="1" x14ac:dyDescent="0.25">
      <c r="A17" s="40"/>
      <c r="B17" s="147" t="s">
        <v>82</v>
      </c>
      <c r="C17" s="142" t="s">
        <v>83</v>
      </c>
      <c r="D17" s="143"/>
      <c r="E17" s="144">
        <v>90</v>
      </c>
      <c r="F17" s="145" t="s">
        <v>14</v>
      </c>
      <c r="G17" s="145" t="s">
        <v>81</v>
      </c>
      <c r="H17" s="145" t="s">
        <v>56</v>
      </c>
      <c r="I17" s="146" t="s">
        <v>259</v>
      </c>
      <c r="J17" s="148">
        <v>0.33333333333333331</v>
      </c>
      <c r="K17" s="146" t="e">
        <v>#VALUE!</v>
      </c>
      <c r="M17" s="37"/>
    </row>
    <row r="18" spans="1:13" ht="14.25" hidden="1" customHeight="1" x14ac:dyDescent="0.25">
      <c r="A18" s="40"/>
      <c r="B18" s="147" t="s">
        <v>353</v>
      </c>
      <c r="C18" s="142" t="s">
        <v>354</v>
      </c>
      <c r="D18" s="143" t="s">
        <v>184</v>
      </c>
      <c r="E18" s="144">
        <v>92</v>
      </c>
      <c r="F18" s="145" t="s">
        <v>14</v>
      </c>
      <c r="G18" s="145" t="s">
        <v>81</v>
      </c>
      <c r="H18" s="145" t="s">
        <v>56</v>
      </c>
      <c r="I18" s="146">
        <v>0.2</v>
      </c>
      <c r="J18" s="148">
        <v>0.33333333333333331</v>
      </c>
      <c r="K18" s="146">
        <v>6.6666666666666666E-2</v>
      </c>
      <c r="M18" s="37"/>
    </row>
    <row r="19" spans="1:13" ht="14.25" hidden="1" customHeight="1" x14ac:dyDescent="0.25">
      <c r="A19" s="40"/>
      <c r="B19" s="147" t="s">
        <v>84</v>
      </c>
      <c r="C19" s="142" t="s">
        <v>85</v>
      </c>
      <c r="D19" s="143" t="s">
        <v>184</v>
      </c>
      <c r="E19" s="144">
        <v>93</v>
      </c>
      <c r="F19" s="145" t="s">
        <v>14</v>
      </c>
      <c r="G19" s="145" t="s">
        <v>81</v>
      </c>
      <c r="H19" s="145" t="s">
        <v>56</v>
      </c>
      <c r="I19" s="146">
        <v>0.2</v>
      </c>
      <c r="J19" s="148">
        <v>0.33333333333333331</v>
      </c>
      <c r="K19" s="146">
        <v>6.6666666666666666E-2</v>
      </c>
      <c r="M19" s="37"/>
    </row>
    <row r="20" spans="1:13" ht="14.25" hidden="1" customHeight="1" x14ac:dyDescent="0.25">
      <c r="A20" s="40"/>
      <c r="B20" s="147" t="s">
        <v>86</v>
      </c>
      <c r="C20" s="142" t="s">
        <v>87</v>
      </c>
      <c r="D20" s="143"/>
      <c r="E20" s="144">
        <v>94</v>
      </c>
      <c r="F20" s="145" t="s">
        <v>14</v>
      </c>
      <c r="G20" s="145" t="s">
        <v>81</v>
      </c>
      <c r="H20" s="145" t="s">
        <v>56</v>
      </c>
      <c r="I20" s="146" t="s">
        <v>259</v>
      </c>
      <c r="J20" s="148">
        <v>0.33333333333333331</v>
      </c>
      <c r="K20" s="146" t="e">
        <v>#VALUE!</v>
      </c>
      <c r="M20" s="37"/>
    </row>
    <row r="21" spans="1:13" ht="14.25" hidden="1" customHeight="1" x14ac:dyDescent="0.25">
      <c r="A21" s="40"/>
      <c r="B21" s="152" t="s">
        <v>355</v>
      </c>
      <c r="C21" s="153" t="s">
        <v>356</v>
      </c>
      <c r="D21" s="154"/>
      <c r="E21" s="144">
        <v>96</v>
      </c>
      <c r="F21" s="145" t="s">
        <v>14</v>
      </c>
      <c r="G21" s="145" t="s">
        <v>81</v>
      </c>
      <c r="H21" s="145" t="s">
        <v>56</v>
      </c>
      <c r="I21" s="146" t="s">
        <v>259</v>
      </c>
      <c r="J21" s="148">
        <v>0.33333333333333331</v>
      </c>
      <c r="K21" s="146" t="e">
        <v>#VALUE!</v>
      </c>
      <c r="M21" s="37"/>
    </row>
    <row r="22" spans="1:13" ht="14.25" hidden="1" customHeight="1" x14ac:dyDescent="0.25">
      <c r="A22" s="40"/>
      <c r="B22" s="155" t="s">
        <v>357</v>
      </c>
      <c r="C22" s="156" t="s">
        <v>358</v>
      </c>
      <c r="D22" s="145" t="s">
        <v>184</v>
      </c>
      <c r="E22" s="144">
        <v>97</v>
      </c>
      <c r="F22" s="145" t="s">
        <v>14</v>
      </c>
      <c r="G22" s="145" t="s">
        <v>81</v>
      </c>
      <c r="H22" s="145" t="s">
        <v>56</v>
      </c>
      <c r="I22" s="146">
        <v>0.33333333333333331</v>
      </c>
      <c r="J22" s="148">
        <v>0.33333333333333331</v>
      </c>
      <c r="K22" s="148">
        <v>0.1111111111111111</v>
      </c>
      <c r="M22" s="37"/>
    </row>
    <row r="23" spans="1:13" ht="14.25" hidden="1" customHeight="1" x14ac:dyDescent="0.25">
      <c r="A23" s="40"/>
      <c r="B23" s="155" t="s">
        <v>359</v>
      </c>
      <c r="C23" s="156" t="s">
        <v>360</v>
      </c>
      <c r="D23" s="145" t="s">
        <v>184</v>
      </c>
      <c r="E23" s="144">
        <v>98</v>
      </c>
      <c r="F23" s="145" t="s">
        <v>14</v>
      </c>
      <c r="G23" s="145" t="s">
        <v>81</v>
      </c>
      <c r="H23" s="145" t="s">
        <v>56</v>
      </c>
      <c r="I23" s="146">
        <v>0.33333333333333331</v>
      </c>
      <c r="J23" s="148">
        <v>0.33333333333333331</v>
      </c>
      <c r="K23" s="148">
        <v>0.1111111111111111</v>
      </c>
      <c r="M23" s="37"/>
    </row>
    <row r="24" spans="1:13" ht="14.25" hidden="1" customHeight="1" x14ac:dyDescent="0.25">
      <c r="A24" s="40"/>
      <c r="B24" s="155" t="s">
        <v>361</v>
      </c>
      <c r="C24" s="156" t="s">
        <v>362</v>
      </c>
      <c r="D24" s="145" t="s">
        <v>184</v>
      </c>
      <c r="E24" s="144">
        <v>99</v>
      </c>
      <c r="F24" s="145" t="s">
        <v>14</v>
      </c>
      <c r="G24" s="145" t="s">
        <v>81</v>
      </c>
      <c r="H24" s="145" t="s">
        <v>56</v>
      </c>
      <c r="I24" s="146">
        <v>0.33333333333333331</v>
      </c>
      <c r="J24" s="148">
        <v>0.33333333333333331</v>
      </c>
      <c r="K24" s="148">
        <v>0.1111111111111111</v>
      </c>
      <c r="M24" s="37"/>
    </row>
    <row r="25" spans="1:13" ht="14.25" hidden="1" customHeight="1" x14ac:dyDescent="0.25">
      <c r="A25" s="40"/>
      <c r="B25" s="155" t="s">
        <v>88</v>
      </c>
      <c r="C25" s="156" t="s">
        <v>89</v>
      </c>
      <c r="D25" s="145"/>
      <c r="E25" s="144">
        <v>100</v>
      </c>
      <c r="F25" s="145" t="s">
        <v>14</v>
      </c>
      <c r="G25" s="145" t="s">
        <v>81</v>
      </c>
      <c r="H25" s="145" t="s">
        <v>56</v>
      </c>
      <c r="I25" s="146" t="s">
        <v>259</v>
      </c>
      <c r="J25" s="148">
        <v>0.33333333333333331</v>
      </c>
      <c r="K25" s="148" t="e">
        <v>#VALUE!</v>
      </c>
      <c r="M25" s="37"/>
    </row>
    <row r="26" spans="1:13" ht="14.25" hidden="1" customHeight="1" x14ac:dyDescent="0.25">
      <c r="A26" s="40"/>
      <c r="B26" s="155" t="s">
        <v>363</v>
      </c>
      <c r="C26" s="156" t="s">
        <v>364</v>
      </c>
      <c r="D26" s="145"/>
      <c r="E26" s="144">
        <v>101</v>
      </c>
      <c r="F26" s="145" t="s">
        <v>14</v>
      </c>
      <c r="G26" s="145" t="s">
        <v>81</v>
      </c>
      <c r="H26" s="145" t="s">
        <v>56</v>
      </c>
      <c r="I26" s="146" t="s">
        <v>259</v>
      </c>
      <c r="J26" s="148">
        <v>0.33333333333333331</v>
      </c>
      <c r="K26" s="148" t="e">
        <v>#VALUE!</v>
      </c>
      <c r="M26" s="37"/>
    </row>
    <row r="27" spans="1:13" ht="14.25" hidden="1" customHeight="1" x14ac:dyDescent="0.25">
      <c r="A27" s="40"/>
      <c r="B27" s="155" t="s">
        <v>365</v>
      </c>
      <c r="C27" s="156" t="s">
        <v>366</v>
      </c>
      <c r="D27" s="145"/>
      <c r="E27" s="144">
        <v>102</v>
      </c>
      <c r="F27" s="145" t="s">
        <v>14</v>
      </c>
      <c r="G27" s="145" t="s">
        <v>81</v>
      </c>
      <c r="H27" s="145" t="s">
        <v>56</v>
      </c>
      <c r="I27" s="146" t="s">
        <v>259</v>
      </c>
      <c r="J27" s="148">
        <v>0.33333333333333331</v>
      </c>
      <c r="K27" s="148" t="e">
        <v>#VALUE!</v>
      </c>
      <c r="M27" s="37"/>
    </row>
    <row r="28" spans="1:13" ht="14.25" hidden="1" customHeight="1" x14ac:dyDescent="0.25">
      <c r="A28" s="40"/>
      <c r="B28" s="157" t="s">
        <v>367</v>
      </c>
      <c r="C28" s="142" t="s">
        <v>368</v>
      </c>
      <c r="D28" s="143"/>
      <c r="E28" s="144">
        <v>104</v>
      </c>
      <c r="F28" s="145" t="s">
        <v>14</v>
      </c>
      <c r="G28" s="145" t="s">
        <v>81</v>
      </c>
      <c r="H28" s="145" t="s">
        <v>56</v>
      </c>
      <c r="I28" s="146" t="s">
        <v>259</v>
      </c>
      <c r="J28" s="148">
        <v>0.33333333333333331</v>
      </c>
      <c r="K28" s="145" t="e">
        <v>#VALUE!</v>
      </c>
      <c r="M28" s="37"/>
    </row>
    <row r="29" spans="1:13" ht="14.25" hidden="1" customHeight="1" x14ac:dyDescent="0.25">
      <c r="A29" s="40"/>
      <c r="B29" s="141" t="s">
        <v>90</v>
      </c>
      <c r="C29" s="142" t="s">
        <v>91</v>
      </c>
      <c r="D29" s="143" t="s">
        <v>184</v>
      </c>
      <c r="E29" s="144">
        <v>105</v>
      </c>
      <c r="F29" s="145" t="s">
        <v>14</v>
      </c>
      <c r="G29" s="145" t="s">
        <v>81</v>
      </c>
      <c r="H29" s="145" t="s">
        <v>56</v>
      </c>
      <c r="I29" s="146">
        <v>1</v>
      </c>
      <c r="J29" s="148">
        <v>0.33333333333333331</v>
      </c>
      <c r="K29" s="146">
        <v>0.33333333333333331</v>
      </c>
      <c r="M29" s="37"/>
    </row>
    <row r="30" spans="1:13" ht="14.25" hidden="1" customHeight="1" x14ac:dyDescent="0.25">
      <c r="A30" s="40"/>
      <c r="B30" s="157" t="s">
        <v>369</v>
      </c>
      <c r="C30" s="142" t="s">
        <v>370</v>
      </c>
      <c r="D30" s="143"/>
      <c r="E30" s="144">
        <v>106</v>
      </c>
      <c r="F30" s="145" t="s">
        <v>14</v>
      </c>
      <c r="G30" s="145" t="s">
        <v>81</v>
      </c>
      <c r="H30" s="145" t="s">
        <v>56</v>
      </c>
      <c r="I30" s="146" t="s">
        <v>259</v>
      </c>
      <c r="J30" s="148">
        <v>0.33333333333333331</v>
      </c>
      <c r="K30" s="146" t="e">
        <v>#VALUE!</v>
      </c>
      <c r="M30" s="37"/>
    </row>
    <row r="31" spans="1:13" ht="14.25" hidden="1" customHeight="1" x14ac:dyDescent="0.25">
      <c r="A31" s="40"/>
      <c r="B31" s="147" t="s">
        <v>371</v>
      </c>
      <c r="C31" s="142" t="s">
        <v>372</v>
      </c>
      <c r="D31" s="143"/>
      <c r="E31" s="144">
        <v>137</v>
      </c>
      <c r="F31" s="145" t="s">
        <v>14</v>
      </c>
      <c r="G31" s="145" t="s">
        <v>94</v>
      </c>
      <c r="H31" s="145" t="s">
        <v>56</v>
      </c>
      <c r="I31" s="146" t="s">
        <v>259</v>
      </c>
      <c r="J31" s="158">
        <v>0.16666666666666666</v>
      </c>
      <c r="K31" s="146" t="e">
        <v>#VALUE!</v>
      </c>
      <c r="M31" s="37"/>
    </row>
    <row r="32" spans="1:13" ht="14.25" hidden="1" customHeight="1" x14ac:dyDescent="0.25">
      <c r="A32" s="40"/>
      <c r="B32" s="147" t="s">
        <v>373</v>
      </c>
      <c r="C32" s="142" t="s">
        <v>374</v>
      </c>
      <c r="D32" s="143"/>
      <c r="E32" s="144">
        <v>138</v>
      </c>
      <c r="F32" s="145" t="s">
        <v>14</v>
      </c>
      <c r="G32" s="145" t="s">
        <v>94</v>
      </c>
      <c r="H32" s="145" t="s">
        <v>56</v>
      </c>
      <c r="I32" s="146" t="s">
        <v>259</v>
      </c>
      <c r="J32" s="158">
        <v>0.16666666666666666</v>
      </c>
      <c r="K32" s="146" t="e">
        <v>#VALUE!</v>
      </c>
      <c r="M32" s="37"/>
    </row>
    <row r="33" spans="1:13" ht="14.25" hidden="1" customHeight="1" x14ac:dyDescent="0.25">
      <c r="A33" s="40"/>
      <c r="B33" s="147" t="s">
        <v>92</v>
      </c>
      <c r="C33" s="142" t="s">
        <v>93</v>
      </c>
      <c r="D33" s="143" t="s">
        <v>184</v>
      </c>
      <c r="E33" s="144">
        <v>139</v>
      </c>
      <c r="F33" s="145" t="s">
        <v>14</v>
      </c>
      <c r="G33" s="145" t="s">
        <v>94</v>
      </c>
      <c r="H33" s="145" t="s">
        <v>56</v>
      </c>
      <c r="I33" s="146">
        <v>0.5</v>
      </c>
      <c r="J33" s="158">
        <v>0.16666666666666666</v>
      </c>
      <c r="K33" s="146">
        <v>8.3333333333333329E-2</v>
      </c>
      <c r="M33" s="37"/>
    </row>
    <row r="34" spans="1:13" ht="14.25" hidden="1" customHeight="1" x14ac:dyDescent="0.25">
      <c r="A34" s="40"/>
      <c r="B34" s="147" t="s">
        <v>375</v>
      </c>
      <c r="C34" s="142" t="s">
        <v>376</v>
      </c>
      <c r="D34" s="143"/>
      <c r="E34" s="144">
        <v>140</v>
      </c>
      <c r="F34" s="145" t="s">
        <v>14</v>
      </c>
      <c r="G34" s="145" t="s">
        <v>94</v>
      </c>
      <c r="H34" s="145" t="s">
        <v>56</v>
      </c>
      <c r="I34" s="146" t="s">
        <v>259</v>
      </c>
      <c r="J34" s="158">
        <v>0.16666666666666666</v>
      </c>
      <c r="K34" s="146" t="e">
        <v>#VALUE!</v>
      </c>
      <c r="M34" s="37"/>
    </row>
    <row r="35" spans="1:13" ht="14.25" hidden="1" customHeight="1" x14ac:dyDescent="0.25">
      <c r="A35" s="40"/>
      <c r="B35" s="147" t="s">
        <v>377</v>
      </c>
      <c r="C35" s="142" t="s">
        <v>378</v>
      </c>
      <c r="D35" s="143"/>
      <c r="E35" s="144">
        <v>141</v>
      </c>
      <c r="F35" s="145" t="s">
        <v>14</v>
      </c>
      <c r="G35" s="145" t="s">
        <v>94</v>
      </c>
      <c r="H35" s="145" t="s">
        <v>56</v>
      </c>
      <c r="I35" s="146" t="s">
        <v>259</v>
      </c>
      <c r="J35" s="158">
        <v>0.16666666666666666</v>
      </c>
      <c r="K35" s="146" t="e">
        <v>#VALUE!</v>
      </c>
      <c r="M35" s="37"/>
    </row>
    <row r="36" spans="1:13" ht="14.25" hidden="1" customHeight="1" x14ac:dyDescent="0.25">
      <c r="A36" s="40"/>
      <c r="B36" s="147" t="s">
        <v>379</v>
      </c>
      <c r="C36" s="142" t="s">
        <v>380</v>
      </c>
      <c r="D36" s="143"/>
      <c r="E36" s="144">
        <v>142</v>
      </c>
      <c r="F36" s="145" t="s">
        <v>14</v>
      </c>
      <c r="G36" s="145" t="s">
        <v>94</v>
      </c>
      <c r="H36" s="145" t="s">
        <v>56</v>
      </c>
      <c r="I36" s="146" t="s">
        <v>259</v>
      </c>
      <c r="J36" s="158">
        <v>0.16666666666666666</v>
      </c>
      <c r="K36" s="146" t="e">
        <v>#VALUE!</v>
      </c>
      <c r="M36" s="37"/>
    </row>
    <row r="37" spans="1:13" ht="14.25" hidden="1" customHeight="1" x14ac:dyDescent="0.25">
      <c r="A37" s="40"/>
      <c r="B37" s="147" t="s">
        <v>381</v>
      </c>
      <c r="C37" s="142" t="s">
        <v>382</v>
      </c>
      <c r="D37" s="143"/>
      <c r="E37" s="144">
        <v>143</v>
      </c>
      <c r="F37" s="145" t="s">
        <v>14</v>
      </c>
      <c r="G37" s="145" t="s">
        <v>94</v>
      </c>
      <c r="H37" s="145" t="s">
        <v>56</v>
      </c>
      <c r="I37" s="146" t="s">
        <v>259</v>
      </c>
      <c r="J37" s="158">
        <v>0.16666666666666666</v>
      </c>
      <c r="K37" s="146" t="e">
        <v>#VALUE!</v>
      </c>
      <c r="M37" s="37"/>
    </row>
    <row r="38" spans="1:13" ht="14.25" hidden="1" customHeight="1" x14ac:dyDescent="0.25">
      <c r="A38" s="40"/>
      <c r="B38" s="147" t="s">
        <v>95</v>
      </c>
      <c r="C38" s="142" t="s">
        <v>96</v>
      </c>
      <c r="D38" s="143" t="s">
        <v>184</v>
      </c>
      <c r="E38" s="144">
        <v>144</v>
      </c>
      <c r="F38" s="145" t="s">
        <v>14</v>
      </c>
      <c r="G38" s="145" t="s">
        <v>94</v>
      </c>
      <c r="H38" s="145" t="s">
        <v>56</v>
      </c>
      <c r="I38" s="146">
        <v>1</v>
      </c>
      <c r="J38" s="158">
        <v>0.16666666666666666</v>
      </c>
      <c r="K38" s="146">
        <v>0.16666666666666666</v>
      </c>
      <c r="M38" s="37"/>
    </row>
    <row r="39" spans="1:13" ht="14.25" hidden="1" customHeight="1" x14ac:dyDescent="0.25">
      <c r="A39" s="40"/>
      <c r="B39" s="147" t="s">
        <v>383</v>
      </c>
      <c r="C39" s="142" t="s">
        <v>384</v>
      </c>
      <c r="D39" s="143"/>
      <c r="E39" s="144">
        <v>145</v>
      </c>
      <c r="F39" s="145" t="s">
        <v>14</v>
      </c>
      <c r="G39" s="145" t="s">
        <v>94</v>
      </c>
      <c r="H39" s="145" t="s">
        <v>56</v>
      </c>
      <c r="I39" s="146" t="s">
        <v>259</v>
      </c>
      <c r="J39" s="158">
        <v>0.16666666666666666</v>
      </c>
      <c r="K39" s="146" t="e">
        <v>#VALUE!</v>
      </c>
      <c r="M39" s="37"/>
    </row>
    <row r="40" spans="1:13" ht="14.25" hidden="1" customHeight="1" x14ac:dyDescent="0.25">
      <c r="A40" s="40"/>
      <c r="B40" s="147" t="s">
        <v>385</v>
      </c>
      <c r="C40" s="142" t="s">
        <v>386</v>
      </c>
      <c r="D40" s="143"/>
      <c r="E40" s="144">
        <v>146</v>
      </c>
      <c r="F40" s="145" t="s">
        <v>14</v>
      </c>
      <c r="G40" s="145" t="s">
        <v>94</v>
      </c>
      <c r="H40" s="145" t="s">
        <v>56</v>
      </c>
      <c r="I40" s="146" t="s">
        <v>259</v>
      </c>
      <c r="J40" s="158">
        <v>0.16666666666666666</v>
      </c>
      <c r="K40" s="146" t="e">
        <v>#VALUE!</v>
      </c>
      <c r="M40" s="37"/>
    </row>
    <row r="41" spans="1:13" ht="14.25" hidden="1" customHeight="1" x14ac:dyDescent="0.25">
      <c r="A41" s="40"/>
      <c r="B41" s="147" t="s">
        <v>100</v>
      </c>
      <c r="C41" s="142" t="s">
        <v>101</v>
      </c>
      <c r="D41" s="143"/>
      <c r="E41" s="144">
        <v>147</v>
      </c>
      <c r="F41" s="145" t="s">
        <v>14</v>
      </c>
      <c r="G41" s="145" t="s">
        <v>94</v>
      </c>
      <c r="H41" s="145" t="s">
        <v>56</v>
      </c>
      <c r="I41" s="146" t="s">
        <v>259</v>
      </c>
      <c r="J41" s="158">
        <v>0.16666666666666666</v>
      </c>
      <c r="K41" s="146" t="e">
        <v>#VALUE!</v>
      </c>
      <c r="M41" s="37"/>
    </row>
    <row r="42" spans="1:13" ht="14.25" hidden="1" customHeight="1" x14ac:dyDescent="0.25">
      <c r="A42" s="40"/>
      <c r="B42" s="147" t="s">
        <v>387</v>
      </c>
      <c r="C42" s="142" t="s">
        <v>388</v>
      </c>
      <c r="D42" s="143" t="s">
        <v>184</v>
      </c>
      <c r="E42" s="144">
        <v>148</v>
      </c>
      <c r="F42" s="145" t="s">
        <v>14</v>
      </c>
      <c r="G42" s="145" t="s">
        <v>94</v>
      </c>
      <c r="H42" s="145" t="s">
        <v>56</v>
      </c>
      <c r="I42" s="146">
        <v>0.5</v>
      </c>
      <c r="J42" s="158">
        <v>0.16666666666666666</v>
      </c>
      <c r="K42" s="146">
        <v>8.3333333333333329E-2</v>
      </c>
      <c r="M42" s="37"/>
    </row>
    <row r="43" spans="1:13" ht="14.25" hidden="1" customHeight="1" x14ac:dyDescent="0.25">
      <c r="A43" s="40"/>
      <c r="B43" s="147" t="s">
        <v>389</v>
      </c>
      <c r="C43" s="142" t="s">
        <v>390</v>
      </c>
      <c r="D43" s="143"/>
      <c r="E43" s="144">
        <v>149</v>
      </c>
      <c r="F43" s="145" t="s">
        <v>14</v>
      </c>
      <c r="G43" s="145" t="s">
        <v>94</v>
      </c>
      <c r="H43" s="145" t="s">
        <v>56</v>
      </c>
      <c r="I43" s="146" t="s">
        <v>259</v>
      </c>
      <c r="J43" s="158">
        <v>0.16666666666666666</v>
      </c>
      <c r="K43" s="146" t="e">
        <v>#VALUE!</v>
      </c>
      <c r="M43" s="37"/>
    </row>
    <row r="44" spans="1:13" ht="14.25" hidden="1" customHeight="1" x14ac:dyDescent="0.25">
      <c r="A44" s="40"/>
      <c r="B44" s="147" t="s">
        <v>391</v>
      </c>
      <c r="C44" s="142" t="s">
        <v>392</v>
      </c>
      <c r="D44" s="143"/>
      <c r="E44" s="144">
        <v>150</v>
      </c>
      <c r="F44" s="145" t="s">
        <v>14</v>
      </c>
      <c r="G44" s="145" t="s">
        <v>94</v>
      </c>
      <c r="H44" s="145" t="s">
        <v>56</v>
      </c>
      <c r="I44" s="146" t="s">
        <v>259</v>
      </c>
      <c r="J44" s="158">
        <v>0.16666666666666666</v>
      </c>
      <c r="K44" s="146" t="e">
        <v>#VALUE!</v>
      </c>
      <c r="M44" s="37"/>
    </row>
    <row r="45" spans="1:13" ht="14.25" hidden="1" customHeight="1" x14ac:dyDescent="0.25">
      <c r="A45" s="40"/>
      <c r="B45" s="147" t="s">
        <v>393</v>
      </c>
      <c r="C45" s="142" t="s">
        <v>394</v>
      </c>
      <c r="D45" s="143">
        <v>5.3999999999999999E-2</v>
      </c>
      <c r="E45" s="144">
        <v>151</v>
      </c>
      <c r="F45" s="145" t="s">
        <v>14</v>
      </c>
      <c r="G45" s="145" t="s">
        <v>94</v>
      </c>
      <c r="H45" s="145" t="s">
        <v>56</v>
      </c>
      <c r="I45" s="148">
        <v>8.3333333333333329E-2</v>
      </c>
      <c r="J45" s="158">
        <v>0.16666666666666666</v>
      </c>
      <c r="K45" s="146">
        <v>1.3888888888888888E-2</v>
      </c>
      <c r="M45" s="37"/>
    </row>
    <row r="46" spans="1:13" ht="14.25" hidden="1" customHeight="1" x14ac:dyDescent="0.25">
      <c r="A46" s="40"/>
      <c r="B46" s="147" t="s">
        <v>395</v>
      </c>
      <c r="C46" s="142" t="s">
        <v>396</v>
      </c>
      <c r="D46" s="143">
        <v>0.18</v>
      </c>
      <c r="E46" s="144">
        <v>152</v>
      </c>
      <c r="F46" s="145" t="s">
        <v>14</v>
      </c>
      <c r="G46" s="145" t="s">
        <v>94</v>
      </c>
      <c r="H46" s="145" t="s">
        <v>56</v>
      </c>
      <c r="I46" s="148">
        <v>8.3333333333333329E-2</v>
      </c>
      <c r="J46" s="158">
        <v>0.16666666666666666</v>
      </c>
      <c r="K46" s="146">
        <v>1.3888888888888888E-2</v>
      </c>
      <c r="M46" s="37"/>
    </row>
    <row r="47" spans="1:13" ht="14.25" hidden="1" customHeight="1" x14ac:dyDescent="0.25">
      <c r="A47" s="40"/>
      <c r="B47" s="147" t="s">
        <v>397</v>
      </c>
      <c r="C47" s="142" t="s">
        <v>398</v>
      </c>
      <c r="D47" s="143">
        <v>7.1999999999999995E-2</v>
      </c>
      <c r="E47" s="144">
        <v>153</v>
      </c>
      <c r="F47" s="145" t="s">
        <v>14</v>
      </c>
      <c r="G47" s="145" t="s">
        <v>94</v>
      </c>
      <c r="H47" s="145" t="s">
        <v>56</v>
      </c>
      <c r="I47" s="148">
        <v>8.3333333333333329E-2</v>
      </c>
      <c r="J47" s="158">
        <v>0.16666666666666666</v>
      </c>
      <c r="K47" s="146">
        <v>1.3888888888888888E-2</v>
      </c>
      <c r="M47" s="37"/>
    </row>
    <row r="48" spans="1:13" ht="14.25" hidden="1" customHeight="1" x14ac:dyDescent="0.25">
      <c r="A48" s="40"/>
      <c r="B48" s="147" t="s">
        <v>102</v>
      </c>
      <c r="C48" s="142" t="s">
        <v>103</v>
      </c>
      <c r="D48" s="143">
        <v>5.3999999999999999E-2</v>
      </c>
      <c r="E48" s="144">
        <v>154</v>
      </c>
      <c r="F48" s="145" t="s">
        <v>14</v>
      </c>
      <c r="G48" s="145" t="s">
        <v>94</v>
      </c>
      <c r="H48" s="145" t="s">
        <v>56</v>
      </c>
      <c r="I48" s="148">
        <v>8.3333333333333329E-2</v>
      </c>
      <c r="J48" s="158">
        <v>0.16666666666666666</v>
      </c>
      <c r="K48" s="146">
        <v>1.3888888888888888E-2</v>
      </c>
      <c r="M48" s="37"/>
    </row>
    <row r="49" spans="1:13" ht="14.25" hidden="1" customHeight="1" x14ac:dyDescent="0.25">
      <c r="A49" s="40"/>
      <c r="B49" s="147" t="s">
        <v>399</v>
      </c>
      <c r="C49" s="142" t="s">
        <v>400</v>
      </c>
      <c r="D49" s="143">
        <v>2.6000000000000002E-2</v>
      </c>
      <c r="E49" s="144">
        <v>155</v>
      </c>
      <c r="F49" s="145" t="s">
        <v>14</v>
      </c>
      <c r="G49" s="145" t="s">
        <v>94</v>
      </c>
      <c r="H49" s="145" t="s">
        <v>56</v>
      </c>
      <c r="I49" s="148">
        <v>6.6666666666666666E-2</v>
      </c>
      <c r="J49" s="158">
        <v>0.16666666666666666</v>
      </c>
      <c r="K49" s="146">
        <v>1.111111111111111E-2</v>
      </c>
      <c r="M49" s="37"/>
    </row>
    <row r="50" spans="1:13" ht="14.25" hidden="1" customHeight="1" x14ac:dyDescent="0.25">
      <c r="A50" s="40"/>
      <c r="B50" s="147" t="s">
        <v>401</v>
      </c>
      <c r="C50" s="142" t="s">
        <v>402</v>
      </c>
      <c r="D50" s="143">
        <v>0.13</v>
      </c>
      <c r="E50" s="144">
        <v>156</v>
      </c>
      <c r="F50" s="145" t="s">
        <v>14</v>
      </c>
      <c r="G50" s="145" t="s">
        <v>94</v>
      </c>
      <c r="H50" s="145" t="s">
        <v>56</v>
      </c>
      <c r="I50" s="148">
        <v>6.6666666666666666E-2</v>
      </c>
      <c r="J50" s="158">
        <v>0.16666666666666666</v>
      </c>
      <c r="K50" s="146">
        <v>1.111111111111111E-2</v>
      </c>
      <c r="M50" s="37"/>
    </row>
    <row r="51" spans="1:13" ht="14.25" hidden="1" customHeight="1" x14ac:dyDescent="0.25">
      <c r="A51" s="40"/>
      <c r="B51" s="147" t="s">
        <v>403</v>
      </c>
      <c r="C51" s="142" t="s">
        <v>404</v>
      </c>
      <c r="D51" s="143">
        <v>2.6000000000000002E-2</v>
      </c>
      <c r="E51" s="144">
        <v>157</v>
      </c>
      <c r="F51" s="145" t="s">
        <v>14</v>
      </c>
      <c r="G51" s="145" t="s">
        <v>94</v>
      </c>
      <c r="H51" s="145" t="s">
        <v>56</v>
      </c>
      <c r="I51" s="148">
        <v>6.6666666666666666E-2</v>
      </c>
      <c r="J51" s="158">
        <v>0.16666666666666666</v>
      </c>
      <c r="K51" s="146">
        <v>1.111111111111111E-2</v>
      </c>
      <c r="M51" s="37"/>
    </row>
    <row r="52" spans="1:13" ht="14.25" hidden="1" customHeight="1" x14ac:dyDescent="0.25">
      <c r="A52" s="40"/>
      <c r="B52" s="147" t="s">
        <v>104</v>
      </c>
      <c r="C52" s="142" t="s">
        <v>105</v>
      </c>
      <c r="D52" s="143">
        <v>5.2000000000000005E-2</v>
      </c>
      <c r="E52" s="144">
        <v>158</v>
      </c>
      <c r="F52" s="145" t="s">
        <v>14</v>
      </c>
      <c r="G52" s="145" t="s">
        <v>94</v>
      </c>
      <c r="H52" s="145" t="s">
        <v>56</v>
      </c>
      <c r="I52" s="148">
        <v>6.6666666666666666E-2</v>
      </c>
      <c r="J52" s="158">
        <v>0.16666666666666666</v>
      </c>
      <c r="K52" s="146">
        <v>1.111111111111111E-2</v>
      </c>
      <c r="M52" s="37"/>
    </row>
    <row r="53" spans="1:13" ht="14.25" hidden="1" customHeight="1" x14ac:dyDescent="0.25">
      <c r="A53" s="40"/>
      <c r="B53" s="147" t="s">
        <v>405</v>
      </c>
      <c r="C53" s="142" t="s">
        <v>406</v>
      </c>
      <c r="D53" s="143">
        <v>2.6000000000000002E-2</v>
      </c>
      <c r="E53" s="144">
        <v>159</v>
      </c>
      <c r="F53" s="145" t="s">
        <v>14</v>
      </c>
      <c r="G53" s="145" t="s">
        <v>94</v>
      </c>
      <c r="H53" s="145" t="s">
        <v>56</v>
      </c>
      <c r="I53" s="148">
        <v>6.6666666666666666E-2</v>
      </c>
      <c r="J53" s="158">
        <v>0.16666666666666666</v>
      </c>
      <c r="K53" s="146">
        <v>1.111111111111111E-2</v>
      </c>
      <c r="M53" s="37"/>
    </row>
    <row r="54" spans="1:13" ht="14.25" hidden="1" customHeight="1" x14ac:dyDescent="0.25">
      <c r="A54" s="40"/>
      <c r="B54" s="147" t="s">
        <v>407</v>
      </c>
      <c r="C54" s="142" t="s">
        <v>408</v>
      </c>
      <c r="D54" s="143">
        <v>0</v>
      </c>
      <c r="E54" s="144">
        <v>160</v>
      </c>
      <c r="F54" s="145" t="s">
        <v>14</v>
      </c>
      <c r="G54" s="145" t="s">
        <v>94</v>
      </c>
      <c r="H54" s="145" t="s">
        <v>56</v>
      </c>
      <c r="I54" s="145">
        <v>0</v>
      </c>
      <c r="J54" s="158">
        <v>0.16666666666666666</v>
      </c>
      <c r="K54" s="146">
        <v>0</v>
      </c>
      <c r="M54" s="37"/>
    </row>
    <row r="55" spans="1:13" ht="14.25" hidden="1" customHeight="1" x14ac:dyDescent="0.25">
      <c r="A55" s="40"/>
      <c r="B55" s="147" t="s">
        <v>409</v>
      </c>
      <c r="C55" s="142" t="s">
        <v>410</v>
      </c>
      <c r="D55" s="143">
        <v>0</v>
      </c>
      <c r="E55" s="144">
        <v>161</v>
      </c>
      <c r="F55" s="145" t="s">
        <v>14</v>
      </c>
      <c r="G55" s="145" t="s">
        <v>94</v>
      </c>
      <c r="H55" s="145" t="s">
        <v>56</v>
      </c>
      <c r="I55" s="145">
        <v>0</v>
      </c>
      <c r="J55" s="158">
        <v>0.16666666666666666</v>
      </c>
      <c r="K55" s="146">
        <v>0</v>
      </c>
      <c r="M55" s="37"/>
    </row>
    <row r="56" spans="1:13" ht="14.25" hidden="1" customHeight="1" x14ac:dyDescent="0.25">
      <c r="A56" s="40"/>
      <c r="B56" s="147" t="s">
        <v>106</v>
      </c>
      <c r="C56" s="142" t="s">
        <v>107</v>
      </c>
      <c r="D56" s="143">
        <v>0</v>
      </c>
      <c r="E56" s="144">
        <v>162</v>
      </c>
      <c r="F56" s="145" t="s">
        <v>14</v>
      </c>
      <c r="G56" s="145" t="s">
        <v>94</v>
      </c>
      <c r="H56" s="145" t="s">
        <v>56</v>
      </c>
      <c r="I56" s="145">
        <v>0</v>
      </c>
      <c r="J56" s="158">
        <v>0.16666666666666666</v>
      </c>
      <c r="K56" s="146">
        <v>0</v>
      </c>
      <c r="M56" s="37"/>
    </row>
    <row r="57" spans="1:13" ht="14.25" hidden="1" customHeight="1" x14ac:dyDescent="0.25">
      <c r="A57" s="40"/>
      <c r="B57" s="141" t="s">
        <v>108</v>
      </c>
      <c r="C57" s="142" t="s">
        <v>109</v>
      </c>
      <c r="D57" s="143">
        <v>0</v>
      </c>
      <c r="E57" s="144">
        <v>163</v>
      </c>
      <c r="F57" s="145" t="s">
        <v>14</v>
      </c>
      <c r="G57" s="145" t="s">
        <v>94</v>
      </c>
      <c r="H57" s="145" t="s">
        <v>56</v>
      </c>
      <c r="I57" s="145">
        <v>0</v>
      </c>
      <c r="J57" s="158">
        <v>0.16666666666666666</v>
      </c>
      <c r="K57" s="146">
        <v>0</v>
      </c>
      <c r="M57" s="37"/>
    </row>
    <row r="58" spans="1:13" ht="14.25" hidden="1" customHeight="1" x14ac:dyDescent="0.25">
      <c r="A58" s="40"/>
      <c r="B58" s="147" t="s">
        <v>411</v>
      </c>
      <c r="C58" s="142" t="s">
        <v>412</v>
      </c>
      <c r="D58" s="143"/>
      <c r="E58" s="144">
        <v>164</v>
      </c>
      <c r="F58" s="145" t="s">
        <v>14</v>
      </c>
      <c r="G58" s="145" t="s">
        <v>94</v>
      </c>
      <c r="H58" s="145" t="s">
        <v>56</v>
      </c>
      <c r="I58" s="146" t="s">
        <v>259</v>
      </c>
      <c r="J58" s="158">
        <v>0.16666666666666666</v>
      </c>
      <c r="K58" s="146" t="e">
        <v>#VALUE!</v>
      </c>
      <c r="M58" s="37"/>
    </row>
    <row r="59" spans="1:13" ht="14.25" hidden="1" customHeight="1" x14ac:dyDescent="0.25">
      <c r="A59" s="40"/>
      <c r="B59" s="147" t="s">
        <v>413</v>
      </c>
      <c r="C59" s="142" t="s">
        <v>414</v>
      </c>
      <c r="D59" s="143"/>
      <c r="E59" s="144">
        <v>165</v>
      </c>
      <c r="F59" s="145" t="s">
        <v>14</v>
      </c>
      <c r="G59" s="145" t="s">
        <v>94</v>
      </c>
      <c r="H59" s="145" t="s">
        <v>56</v>
      </c>
      <c r="I59" s="146" t="s">
        <v>259</v>
      </c>
      <c r="J59" s="158">
        <v>0.16666666666666666</v>
      </c>
      <c r="K59" s="146" t="e">
        <v>#VALUE!</v>
      </c>
      <c r="M59" s="37"/>
    </row>
    <row r="60" spans="1:13" ht="14.25" hidden="1" customHeight="1" x14ac:dyDescent="0.25">
      <c r="A60" s="40"/>
      <c r="B60" s="147" t="s">
        <v>415</v>
      </c>
      <c r="C60" s="142" t="s">
        <v>416</v>
      </c>
      <c r="D60" s="143" t="s">
        <v>184</v>
      </c>
      <c r="E60" s="144">
        <v>166</v>
      </c>
      <c r="F60" s="145" t="s">
        <v>14</v>
      </c>
      <c r="G60" s="145" t="s">
        <v>94</v>
      </c>
      <c r="H60" s="145" t="s">
        <v>56</v>
      </c>
      <c r="I60" s="146">
        <v>0.5</v>
      </c>
      <c r="J60" s="158">
        <v>0.16666666666666666</v>
      </c>
      <c r="K60" s="146">
        <v>8.3333333333333329E-2</v>
      </c>
      <c r="M60" s="37"/>
    </row>
    <row r="61" spans="1:13" ht="14.25" hidden="1" customHeight="1" x14ac:dyDescent="0.25">
      <c r="A61" s="40"/>
      <c r="B61" s="147" t="s">
        <v>110</v>
      </c>
      <c r="C61" s="142" t="s">
        <v>111</v>
      </c>
      <c r="D61" s="143"/>
      <c r="E61" s="144">
        <v>167</v>
      </c>
      <c r="F61" s="145" t="s">
        <v>14</v>
      </c>
      <c r="G61" s="145" t="s">
        <v>94</v>
      </c>
      <c r="H61" s="145" t="s">
        <v>56</v>
      </c>
      <c r="I61" s="146" t="s">
        <v>259</v>
      </c>
      <c r="J61" s="158">
        <v>0.16666666666666666</v>
      </c>
      <c r="K61" s="146" t="e">
        <v>#VALUE!</v>
      </c>
      <c r="M61" s="37"/>
    </row>
    <row r="62" spans="1:13" ht="14.25" hidden="1" customHeight="1" x14ac:dyDescent="0.25">
      <c r="A62" s="40"/>
      <c r="B62" s="147" t="s">
        <v>417</v>
      </c>
      <c r="C62" s="142" t="s">
        <v>418</v>
      </c>
      <c r="D62" s="143"/>
      <c r="E62" s="144">
        <v>168</v>
      </c>
      <c r="F62" s="145" t="s">
        <v>14</v>
      </c>
      <c r="G62" s="145" t="s">
        <v>94</v>
      </c>
      <c r="H62" s="145" t="s">
        <v>56</v>
      </c>
      <c r="I62" s="146" t="s">
        <v>259</v>
      </c>
      <c r="J62" s="158">
        <v>0.16666666666666666</v>
      </c>
      <c r="K62" s="146" t="e">
        <v>#VALUE!</v>
      </c>
      <c r="M62" s="37"/>
    </row>
    <row r="63" spans="1:13" ht="15.75" hidden="1" x14ac:dyDescent="0.25">
      <c r="A63" s="40"/>
      <c r="B63" s="126" t="s">
        <v>97</v>
      </c>
      <c r="C63" s="127" t="s">
        <v>98</v>
      </c>
      <c r="D63" s="127" t="s">
        <v>99</v>
      </c>
      <c r="E63" s="128" t="s">
        <v>547</v>
      </c>
      <c r="F63" s="127" t="s">
        <v>14</v>
      </c>
      <c r="G63" s="127" t="s">
        <v>94</v>
      </c>
      <c r="H63" s="127" t="s">
        <v>56</v>
      </c>
      <c r="I63" s="129">
        <v>1</v>
      </c>
      <c r="J63" s="129">
        <v>0.16700000000000001</v>
      </c>
      <c r="K63" s="129">
        <f>J63*I63</f>
        <v>0.16700000000000001</v>
      </c>
      <c r="M63" s="37"/>
    </row>
    <row r="64" spans="1:13" ht="14.25" customHeight="1" x14ac:dyDescent="0.25">
      <c r="A64" s="40"/>
      <c r="B64" s="6" t="s">
        <v>497</v>
      </c>
      <c r="C64" s="11"/>
      <c r="D64" s="70"/>
      <c r="E64" s="13"/>
      <c r="F64" s="12"/>
      <c r="G64" s="12"/>
      <c r="H64" s="12"/>
      <c r="I64" s="14"/>
      <c r="J64" s="71"/>
      <c r="K64" s="14"/>
      <c r="M64" s="37"/>
    </row>
    <row r="65" spans="1:13" ht="14.25" customHeight="1" x14ac:dyDescent="0.25">
      <c r="A65" s="40"/>
      <c r="B65" s="11"/>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thickBot="1" x14ac:dyDescent="0.3">
      <c r="A67" s="40"/>
      <c r="M67" s="37"/>
    </row>
    <row r="68" spans="1:13" ht="39" customHeight="1" thickBot="1" x14ac:dyDescent="0.3">
      <c r="A68" s="40"/>
      <c r="C68" s="15" t="s">
        <v>532</v>
      </c>
      <c r="D68" s="16" t="s">
        <v>511</v>
      </c>
      <c r="E68" s="16" t="s">
        <v>68</v>
      </c>
      <c r="F68" s="18" t="s">
        <v>533</v>
      </c>
      <c r="M68" s="37"/>
    </row>
    <row r="69" spans="1:13" ht="27" customHeight="1" x14ac:dyDescent="0.25">
      <c r="A69" s="40"/>
      <c r="C69" s="28" t="s">
        <v>112</v>
      </c>
      <c r="D69" s="29">
        <f>SUM(I12:I21)</f>
        <v>1</v>
      </c>
      <c r="E69" s="29">
        <f t="shared" ref="E69:E71" si="0">1/3</f>
        <v>0.33333333333333331</v>
      </c>
      <c r="F69" s="30">
        <f t="shared" ref="F69:F71" si="1">E69*D69</f>
        <v>0.33333333333333331</v>
      </c>
      <c r="M69" s="37"/>
    </row>
    <row r="70" spans="1:13" ht="27" customHeight="1" x14ac:dyDescent="0.25">
      <c r="A70" s="40"/>
      <c r="C70" s="19" t="s">
        <v>113</v>
      </c>
      <c r="D70" s="20">
        <f>SUM(I22:I28)</f>
        <v>1</v>
      </c>
      <c r="E70" s="29">
        <f t="shared" si="0"/>
        <v>0.33333333333333331</v>
      </c>
      <c r="F70" s="30">
        <f t="shared" si="1"/>
        <v>0.33333333333333331</v>
      </c>
      <c r="M70" s="37"/>
    </row>
    <row r="71" spans="1:13" ht="32.25" thickBot="1" x14ac:dyDescent="0.3">
      <c r="A71" s="40"/>
      <c r="C71" s="19" t="s">
        <v>114</v>
      </c>
      <c r="D71" s="20">
        <f>SUM(I29:I30)</f>
        <v>1</v>
      </c>
      <c r="E71" s="29">
        <f t="shared" si="0"/>
        <v>0.33333333333333331</v>
      </c>
      <c r="F71" s="30">
        <f t="shared" si="1"/>
        <v>0.33333333333333331</v>
      </c>
      <c r="M71" s="37"/>
    </row>
    <row r="72" spans="1:13" ht="27" customHeight="1" thickBot="1" x14ac:dyDescent="0.3">
      <c r="A72" s="40"/>
      <c r="C72" s="211" t="s">
        <v>73</v>
      </c>
      <c r="D72" s="212"/>
      <c r="E72" s="213"/>
      <c r="F72" s="25">
        <f>SUM(F69:F71)</f>
        <v>1</v>
      </c>
      <c r="M72" s="37"/>
    </row>
    <row r="73" spans="1:13" ht="27" customHeight="1" x14ac:dyDescent="0.25">
      <c r="A73" s="40"/>
      <c r="M73" s="37"/>
    </row>
    <row r="74" spans="1:13" ht="27" customHeight="1" thickBot="1" x14ac:dyDescent="0.3">
      <c r="A74" s="40"/>
      <c r="M74" s="37"/>
    </row>
    <row r="75" spans="1:13" ht="30.6" customHeight="1" thickBot="1" x14ac:dyDescent="0.3">
      <c r="A75" s="40"/>
      <c r="C75" s="27" t="s">
        <v>115</v>
      </c>
      <c r="D75" s="72" t="s">
        <v>511</v>
      </c>
      <c r="E75" s="72" t="s">
        <v>68</v>
      </c>
      <c r="F75" s="73" t="s">
        <v>534</v>
      </c>
      <c r="M75" s="37"/>
    </row>
    <row r="76" spans="1:13" ht="28.5" customHeight="1" x14ac:dyDescent="0.25">
      <c r="A76" s="40"/>
      <c r="C76" s="19" t="s">
        <v>309</v>
      </c>
      <c r="D76" s="20">
        <f>SUM(I31:I35)</f>
        <v>0.5</v>
      </c>
      <c r="E76" s="29">
        <f t="shared" ref="E76:E81" si="2">1/6</f>
        <v>0.16666666666666666</v>
      </c>
      <c r="F76" s="30">
        <f t="shared" ref="F76:F81" si="3">E76*D76</f>
        <v>8.3333333333333329E-2</v>
      </c>
      <c r="M76" s="37"/>
    </row>
    <row r="77" spans="1:13" ht="31.5" x14ac:dyDescent="0.25">
      <c r="A77" s="40"/>
      <c r="C77" s="19" t="s">
        <v>419</v>
      </c>
      <c r="D77" s="20">
        <f>SUM(I36:I39)</f>
        <v>1</v>
      </c>
      <c r="E77" s="29">
        <f t="shared" si="2"/>
        <v>0.16666666666666666</v>
      </c>
      <c r="F77" s="30">
        <f t="shared" si="3"/>
        <v>0.16666666666666666</v>
      </c>
      <c r="M77" s="37"/>
    </row>
    <row r="78" spans="1:13" ht="31.5" x14ac:dyDescent="0.25">
      <c r="A78" s="40"/>
      <c r="C78" s="19" t="s">
        <v>116</v>
      </c>
      <c r="D78" s="20">
        <f>I63</f>
        <v>1</v>
      </c>
      <c r="E78" s="29">
        <f t="shared" si="2"/>
        <v>0.16666666666666666</v>
      </c>
      <c r="F78" s="30">
        <f t="shared" si="3"/>
        <v>0.16666666666666666</v>
      </c>
      <c r="M78" s="37"/>
    </row>
    <row r="79" spans="1:13" ht="47.25" x14ac:dyDescent="0.25">
      <c r="A79" s="40"/>
      <c r="C79" s="19" t="s">
        <v>307</v>
      </c>
      <c r="D79" s="20">
        <f>SUM(I40:I44)</f>
        <v>0.5</v>
      </c>
      <c r="E79" s="29">
        <f t="shared" si="2"/>
        <v>0.16666666666666666</v>
      </c>
      <c r="F79" s="30">
        <f t="shared" si="3"/>
        <v>8.3333333333333329E-2</v>
      </c>
      <c r="M79" s="37"/>
    </row>
    <row r="80" spans="1:13" ht="47.25" x14ac:dyDescent="0.25">
      <c r="A80" s="40"/>
      <c r="C80" s="19" t="s">
        <v>420</v>
      </c>
      <c r="D80" s="20">
        <f>SUM(I45:I57)</f>
        <v>0.66666666666666663</v>
      </c>
      <c r="E80" s="29">
        <f t="shared" si="2"/>
        <v>0.16666666666666666</v>
      </c>
      <c r="F80" s="30">
        <f t="shared" si="3"/>
        <v>0.1111111111111111</v>
      </c>
      <c r="M80" s="37"/>
    </row>
    <row r="81" spans="1:13" ht="48" thickBot="1" x14ac:dyDescent="0.3">
      <c r="A81" s="40"/>
      <c r="C81" s="74" t="s">
        <v>308</v>
      </c>
      <c r="D81" s="75">
        <f>SUM(I58:I62)</f>
        <v>0.5</v>
      </c>
      <c r="E81" s="29">
        <f t="shared" si="2"/>
        <v>0.16666666666666666</v>
      </c>
      <c r="F81" s="30">
        <f t="shared" si="3"/>
        <v>8.3333333333333329E-2</v>
      </c>
      <c r="M81" s="37"/>
    </row>
    <row r="82" spans="1:13" ht="27" customHeight="1" thickBot="1" x14ac:dyDescent="0.3">
      <c r="A82" s="40"/>
      <c r="C82" s="205" t="s">
        <v>73</v>
      </c>
      <c r="D82" s="212"/>
      <c r="E82" s="213"/>
      <c r="F82" s="31">
        <f>SUM(F76:F81)</f>
        <v>0.69444444444444442</v>
      </c>
      <c r="M82" s="37"/>
    </row>
    <row r="83" spans="1:13" ht="14.25" customHeight="1" thickBot="1" x14ac:dyDescent="0.3">
      <c r="A83" s="40"/>
      <c r="M83" s="37"/>
    </row>
    <row r="84" spans="1:13" ht="28.5" customHeight="1" thickBot="1" x14ac:dyDescent="0.3">
      <c r="A84" s="40"/>
      <c r="C84" s="202" t="s">
        <v>78</v>
      </c>
      <c r="D84" s="212"/>
      <c r="E84" s="213"/>
      <c r="F84" s="76">
        <f>(F72*50%)+(F82*50%)</f>
        <v>0.84722222222222221</v>
      </c>
      <c r="M84" s="37"/>
    </row>
    <row r="85" spans="1:13" ht="14.25" customHeight="1" x14ac:dyDescent="0.25">
      <c r="A85" s="40"/>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6.899999999999999" customHeight="1" x14ac:dyDescent="0.25">
      <c r="A93" s="40"/>
      <c r="C93" s="96" t="s">
        <v>523</v>
      </c>
      <c r="D93" s="130"/>
      <c r="E93" s="97"/>
      <c r="F93" s="97"/>
      <c r="G93" s="97"/>
      <c r="H93" s="97"/>
      <c r="I93" s="97"/>
      <c r="J93" s="98"/>
      <c r="M93" s="37"/>
    </row>
    <row r="94" spans="1:13" ht="14.25" customHeight="1" x14ac:dyDescent="0.25">
      <c r="A94" s="40"/>
      <c r="C94" s="89" t="s">
        <v>507</v>
      </c>
      <c r="D94" s="81"/>
      <c r="E94" s="82"/>
      <c r="F94" s="82"/>
      <c r="G94" s="82"/>
      <c r="H94" s="82"/>
      <c r="I94" s="82"/>
      <c r="J94" s="88"/>
      <c r="M94" s="37"/>
    </row>
    <row r="95" spans="1:13" ht="14.25" customHeight="1" x14ac:dyDescent="0.25">
      <c r="A95" s="40"/>
      <c r="C95" s="89" t="s">
        <v>524</v>
      </c>
      <c r="D95" s="82"/>
      <c r="E95" s="82"/>
      <c r="F95" s="82"/>
      <c r="G95" s="82"/>
      <c r="H95" s="82"/>
      <c r="I95" s="82"/>
      <c r="J95" s="88"/>
      <c r="M95" s="37"/>
    </row>
    <row r="96" spans="1:13" ht="14.25" customHeight="1" x14ac:dyDescent="0.25">
      <c r="A96" s="40"/>
      <c r="C96" s="100" t="s">
        <v>510</v>
      </c>
      <c r="D96" s="91"/>
      <c r="E96" s="91"/>
      <c r="F96" s="91"/>
      <c r="G96" s="91"/>
      <c r="H96" s="91"/>
      <c r="I96" s="91"/>
      <c r="J96" s="101"/>
      <c r="M96" s="37"/>
    </row>
    <row r="97" spans="1:13" ht="14.25" customHeight="1" x14ac:dyDescent="0.25">
      <c r="A97" s="40"/>
      <c r="M97" s="37"/>
    </row>
    <row r="98" spans="1:13" ht="14.25" customHeight="1" x14ac:dyDescent="0.25">
      <c r="A98" s="40"/>
      <c r="M98" s="37"/>
    </row>
    <row r="99" spans="1:13" ht="14.25" customHeight="1" thickBot="1" x14ac:dyDescent="0.3">
      <c r="A99" s="42"/>
      <c r="B99" s="43"/>
      <c r="C99" s="43"/>
      <c r="D99" s="43"/>
      <c r="E99" s="43"/>
      <c r="F99" s="43"/>
      <c r="G99" s="43"/>
      <c r="H99" s="43"/>
      <c r="I99" s="43"/>
      <c r="J99" s="43"/>
      <c r="K99" s="43"/>
      <c r="L99" s="43"/>
      <c r="M99" s="44"/>
    </row>
    <row r="100" spans="1:13" ht="14.25" customHeight="1" x14ac:dyDescent="0.25"/>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s="7" customFormat="1" ht="14.25" customHeight="1" x14ac:dyDescent="0.25"/>
    <row r="114" s="7" customFormat="1" ht="14.25" customHeight="1" x14ac:dyDescent="0.25"/>
    <row r="115" s="7" customFormat="1" ht="14.25" customHeight="1" x14ac:dyDescent="0.25"/>
    <row r="116" s="7" customFormat="1" ht="14.25" customHeight="1" x14ac:dyDescent="0.25"/>
    <row r="117" s="7" customFormat="1" ht="14.25" customHeight="1" x14ac:dyDescent="0.25"/>
    <row r="118" s="7" customFormat="1" ht="14.25" customHeight="1" x14ac:dyDescent="0.25"/>
    <row r="119" s="7" customFormat="1" ht="14.25" customHeight="1" x14ac:dyDescent="0.25"/>
    <row r="120" s="7" customFormat="1" ht="14.25" customHeight="1" x14ac:dyDescent="0.25"/>
    <row r="121" s="7" customFormat="1" ht="14.25" customHeight="1" x14ac:dyDescent="0.25"/>
    <row r="122" s="7" customFormat="1" ht="14.25" customHeight="1" x14ac:dyDescent="0.25"/>
    <row r="123" s="7" customFormat="1" ht="14.25" customHeight="1" x14ac:dyDescent="0.25"/>
    <row r="124" s="7" customFormat="1" ht="14.25" customHeight="1" x14ac:dyDescent="0.25"/>
    <row r="125" s="7" customFormat="1" ht="14.25" customHeight="1" x14ac:dyDescent="0.25"/>
    <row r="126" s="7" customFormat="1" ht="14.25" customHeight="1" x14ac:dyDescent="0.25"/>
    <row r="127" s="7" customFormat="1" ht="14.25" customHeight="1" x14ac:dyDescent="0.25"/>
    <row r="128" s="7" customFormat="1" ht="14.25" customHeight="1" x14ac:dyDescent="0.25"/>
    <row r="129" s="7" customFormat="1" ht="14.25" customHeight="1" x14ac:dyDescent="0.25"/>
    <row r="130" s="7" customFormat="1" ht="14.25" customHeight="1" x14ac:dyDescent="0.25"/>
    <row r="131" s="7" customFormat="1" ht="14.25" customHeight="1" x14ac:dyDescent="0.25"/>
    <row r="132" s="7" customFormat="1" ht="14.25" customHeight="1" x14ac:dyDescent="0.25"/>
    <row r="133" s="7" customFormat="1" ht="14.25" customHeight="1" x14ac:dyDescent="0.25"/>
    <row r="134" s="7" customFormat="1" ht="14.25" customHeight="1" x14ac:dyDescent="0.25"/>
    <row r="135" s="7" customFormat="1" ht="14.25" customHeight="1" x14ac:dyDescent="0.25"/>
    <row r="136" s="7" customFormat="1" ht="14.25" customHeight="1" x14ac:dyDescent="0.25"/>
    <row r="137" s="7" customFormat="1" ht="14.25" customHeight="1" x14ac:dyDescent="0.25"/>
    <row r="138" s="7" customFormat="1" ht="14.25" customHeight="1" x14ac:dyDescent="0.25"/>
    <row r="139" s="7" customFormat="1" ht="14.25" customHeight="1" x14ac:dyDescent="0.25"/>
    <row r="140" s="7" customFormat="1" ht="14.25" customHeight="1" x14ac:dyDescent="0.25"/>
    <row r="141" s="7" customFormat="1" ht="14.25" customHeight="1" x14ac:dyDescent="0.25"/>
    <row r="142" s="7" customFormat="1" ht="14.25" customHeight="1" x14ac:dyDescent="0.25"/>
    <row r="143" s="7" customFormat="1" ht="14.25" customHeight="1" x14ac:dyDescent="0.25"/>
    <row r="144" s="7" customFormat="1" ht="14.25" customHeight="1" x14ac:dyDescent="0.25"/>
    <row r="145" s="7" customFormat="1" ht="14.25" customHeight="1" x14ac:dyDescent="0.25"/>
    <row r="146" s="7" customFormat="1" ht="14.25" customHeight="1" x14ac:dyDescent="0.25"/>
    <row r="147" s="7" customFormat="1" ht="14.25" customHeight="1" x14ac:dyDescent="0.25"/>
    <row r="148" s="7" customFormat="1" ht="14.25" customHeight="1" x14ac:dyDescent="0.25"/>
    <row r="149" s="7" customFormat="1" ht="14.25" customHeight="1" x14ac:dyDescent="0.25"/>
    <row r="150" s="7" customFormat="1" ht="14.25" customHeight="1" x14ac:dyDescent="0.25"/>
    <row r="151" s="7" customFormat="1" ht="14.25" customHeight="1" x14ac:dyDescent="0.25"/>
    <row r="152" s="7" customFormat="1" ht="14.25" customHeight="1" x14ac:dyDescent="0.25"/>
    <row r="153" s="7" customFormat="1" ht="14.25" customHeight="1" x14ac:dyDescent="0.25"/>
    <row r="154" s="7" customFormat="1" ht="14.25" customHeight="1" x14ac:dyDescent="0.25"/>
    <row r="155" s="7" customFormat="1" ht="14.25" customHeight="1" x14ac:dyDescent="0.25"/>
    <row r="156" s="7" customFormat="1" ht="14.25" customHeight="1" x14ac:dyDescent="0.25"/>
    <row r="157" s="7" customFormat="1" ht="14.25" customHeight="1" x14ac:dyDescent="0.25"/>
    <row r="158" s="7" customFormat="1" ht="14.25" customHeight="1" x14ac:dyDescent="0.25"/>
    <row r="159" s="7" customFormat="1" ht="14.25" customHeight="1" x14ac:dyDescent="0.25"/>
    <row r="160" s="7" customFormat="1" ht="14.25" customHeight="1" x14ac:dyDescent="0.25"/>
    <row r="161" s="7" customFormat="1" ht="14.25" customHeight="1" x14ac:dyDescent="0.25"/>
    <row r="162" s="7" customFormat="1" ht="14.25" customHeight="1" x14ac:dyDescent="0.25"/>
    <row r="163" s="7" customFormat="1" ht="14.25" customHeight="1" x14ac:dyDescent="0.25"/>
    <row r="164" s="7" customFormat="1" ht="14.25" customHeight="1" x14ac:dyDescent="0.25"/>
    <row r="165" s="7" customFormat="1" ht="14.25" customHeight="1" x14ac:dyDescent="0.25"/>
    <row r="166" s="7" customFormat="1" ht="14.25" customHeight="1" x14ac:dyDescent="0.25"/>
    <row r="167" s="7" customFormat="1" ht="14.25" customHeight="1" x14ac:dyDescent="0.25"/>
    <row r="168" s="7" customFormat="1" ht="14.25" customHeight="1" x14ac:dyDescent="0.25"/>
    <row r="169" s="7" customFormat="1" ht="14.25" customHeight="1" x14ac:dyDescent="0.25"/>
    <row r="170" s="7" customFormat="1" ht="14.25" customHeight="1" x14ac:dyDescent="0.25"/>
    <row r="171" s="7" customFormat="1" ht="14.25" customHeight="1" x14ac:dyDescent="0.25"/>
    <row r="172" s="7" customFormat="1" ht="14.25" customHeight="1" x14ac:dyDescent="0.25"/>
    <row r="173" s="7" customFormat="1" ht="14.25" customHeight="1" x14ac:dyDescent="0.25"/>
    <row r="174" s="7" customFormat="1" ht="14.25" customHeight="1" x14ac:dyDescent="0.25"/>
    <row r="175" s="7" customFormat="1" ht="14.25" customHeight="1" x14ac:dyDescent="0.25"/>
    <row r="176" s="7" customFormat="1" ht="14.25" customHeight="1" x14ac:dyDescent="0.25"/>
    <row r="177" s="7" customFormat="1" ht="14.25" customHeight="1" x14ac:dyDescent="0.25"/>
    <row r="178" s="7" customFormat="1" ht="14.25" customHeight="1" x14ac:dyDescent="0.25"/>
    <row r="179" s="7" customFormat="1" ht="14.25" customHeight="1" x14ac:dyDescent="0.25"/>
    <row r="180" s="7" customFormat="1" ht="14.25" customHeight="1" x14ac:dyDescent="0.25"/>
    <row r="181" s="7" customFormat="1" ht="14.25" customHeight="1" x14ac:dyDescent="0.25"/>
    <row r="182" s="7" customFormat="1" ht="14.25" customHeight="1" x14ac:dyDescent="0.25"/>
    <row r="183" s="7" customFormat="1" ht="14.25" customHeight="1" x14ac:dyDescent="0.25"/>
    <row r="184" s="7" customFormat="1" ht="14.25" customHeight="1" x14ac:dyDescent="0.25"/>
    <row r="185" s="7" customFormat="1" ht="14.25" customHeight="1" x14ac:dyDescent="0.25"/>
    <row r="186" s="7" customFormat="1" ht="14.25" customHeight="1" x14ac:dyDescent="0.25"/>
    <row r="187" s="7" customFormat="1" ht="14.25" customHeight="1" x14ac:dyDescent="0.25"/>
    <row r="188" s="7" customFormat="1" ht="14.25" customHeight="1" x14ac:dyDescent="0.25"/>
    <row r="189" s="7" customFormat="1" ht="14.25" customHeight="1" x14ac:dyDescent="0.25"/>
    <row r="190" s="7" customFormat="1" ht="14.25" customHeight="1" x14ac:dyDescent="0.25"/>
    <row r="191" s="7" customFormat="1" ht="14.25" customHeight="1" x14ac:dyDescent="0.25"/>
    <row r="192" s="7" customFormat="1" ht="14.25" customHeight="1" x14ac:dyDescent="0.25"/>
    <row r="193" s="7" customFormat="1" ht="14.25" customHeight="1" x14ac:dyDescent="0.25"/>
    <row r="194" s="7" customFormat="1" ht="14.25" customHeight="1" x14ac:dyDescent="0.25"/>
    <row r="195" s="7" customFormat="1" ht="14.25" customHeight="1" x14ac:dyDescent="0.25"/>
    <row r="196" s="7" customFormat="1" ht="14.25" customHeight="1" x14ac:dyDescent="0.25"/>
    <row r="197" s="7" customFormat="1" ht="14.25" customHeight="1" x14ac:dyDescent="0.25"/>
    <row r="198" s="7" customFormat="1" ht="14.25" customHeight="1" x14ac:dyDescent="0.25"/>
    <row r="199" s="7" customFormat="1" ht="14.25" customHeight="1" x14ac:dyDescent="0.25"/>
    <row r="200" s="7" customFormat="1" ht="14.25" customHeight="1" x14ac:dyDescent="0.25"/>
    <row r="201" s="7" customFormat="1" ht="14.25" customHeight="1" x14ac:dyDescent="0.25"/>
    <row r="202" s="7" customFormat="1" ht="14.25" customHeight="1" x14ac:dyDescent="0.25"/>
    <row r="203" s="7" customFormat="1" ht="14.25" customHeight="1" x14ac:dyDescent="0.25"/>
    <row r="204" s="7" customFormat="1" ht="14.25" customHeight="1" x14ac:dyDescent="0.25"/>
    <row r="205" s="7" customFormat="1" ht="14.25" customHeight="1" x14ac:dyDescent="0.25"/>
    <row r="206" s="7" customFormat="1" ht="14.25" customHeight="1" x14ac:dyDescent="0.25"/>
    <row r="207" s="7" customFormat="1" ht="14.25" customHeight="1" x14ac:dyDescent="0.25"/>
    <row r="208" s="7" customFormat="1" ht="14.25" customHeight="1" x14ac:dyDescent="0.25"/>
    <row r="209" s="7" customFormat="1" ht="14.25" customHeight="1" x14ac:dyDescent="0.25"/>
    <row r="210" s="7" customFormat="1" ht="14.25" customHeight="1" x14ac:dyDescent="0.25"/>
    <row r="211" s="7" customFormat="1" ht="14.25" customHeight="1" x14ac:dyDescent="0.25"/>
    <row r="212" s="7" customFormat="1" ht="14.25" customHeight="1" x14ac:dyDescent="0.25"/>
    <row r="213" s="7" customFormat="1" ht="14.25" customHeight="1" x14ac:dyDescent="0.25"/>
    <row r="214" s="7" customFormat="1" ht="14.25" customHeight="1" x14ac:dyDescent="0.25"/>
    <row r="215" s="7" customFormat="1" ht="14.25" customHeight="1" x14ac:dyDescent="0.25"/>
    <row r="216" s="7" customFormat="1" ht="14.25" customHeight="1" x14ac:dyDescent="0.25"/>
    <row r="217" s="7" customFormat="1" ht="14.25" customHeight="1" x14ac:dyDescent="0.25"/>
    <row r="218" s="7" customFormat="1" ht="14.25" customHeight="1" x14ac:dyDescent="0.25"/>
    <row r="219" s="7" customFormat="1" ht="14.25" customHeight="1" x14ac:dyDescent="0.25"/>
    <row r="220" s="7" customFormat="1" ht="14.25" customHeight="1" x14ac:dyDescent="0.25"/>
    <row r="221" s="7" customFormat="1" ht="14.25" customHeight="1" x14ac:dyDescent="0.25"/>
    <row r="222" s="7" customFormat="1" ht="14.25" customHeight="1" x14ac:dyDescent="0.25"/>
    <row r="223" s="7" customFormat="1" ht="14.25" customHeight="1" x14ac:dyDescent="0.25"/>
    <row r="224" s="7" customFormat="1" ht="14.25" customHeight="1" x14ac:dyDescent="0.25"/>
    <row r="225" s="7" customFormat="1" ht="14.25" customHeight="1" x14ac:dyDescent="0.25"/>
    <row r="226" s="7" customFormat="1" ht="14.25" customHeight="1" x14ac:dyDescent="0.25"/>
    <row r="227" s="7" customFormat="1" ht="14.25" customHeight="1" x14ac:dyDescent="0.25"/>
    <row r="228" s="7" customFormat="1" ht="14.25" customHeight="1" x14ac:dyDescent="0.25"/>
    <row r="229" s="7" customFormat="1" ht="14.25" customHeight="1" x14ac:dyDescent="0.25"/>
    <row r="230" s="7" customFormat="1" ht="14.25" customHeight="1" x14ac:dyDescent="0.25"/>
    <row r="231" s="7" customFormat="1" ht="14.25" customHeight="1" x14ac:dyDescent="0.25"/>
    <row r="232" s="7" customFormat="1" ht="14.25" customHeight="1" x14ac:dyDescent="0.25"/>
    <row r="233" s="7" customFormat="1" ht="14.25" customHeight="1" x14ac:dyDescent="0.25"/>
    <row r="234" s="7" customFormat="1" ht="14.25" customHeight="1" x14ac:dyDescent="0.25"/>
    <row r="235" s="7" customFormat="1" ht="14.25" customHeight="1" x14ac:dyDescent="0.25"/>
    <row r="236" s="7" customFormat="1" ht="14.25" customHeight="1" x14ac:dyDescent="0.25"/>
    <row r="237" s="7" customFormat="1" ht="14.25" customHeight="1" x14ac:dyDescent="0.25"/>
    <row r="238" s="7" customFormat="1" ht="14.25" customHeight="1" x14ac:dyDescent="0.25"/>
    <row r="239" s="7" customFormat="1" ht="14.25" customHeight="1" x14ac:dyDescent="0.25"/>
    <row r="240" s="7" customFormat="1" ht="14.25" customHeight="1" x14ac:dyDescent="0.25"/>
    <row r="241" s="7" customFormat="1" ht="14.25" customHeight="1" x14ac:dyDescent="0.25"/>
    <row r="242" s="7" customFormat="1" ht="14.25" customHeight="1" x14ac:dyDescent="0.25"/>
    <row r="243" s="7" customFormat="1" ht="14.25" customHeight="1" x14ac:dyDescent="0.25"/>
    <row r="244" s="7" customFormat="1" ht="14.25" customHeight="1" x14ac:dyDescent="0.25"/>
    <row r="245" s="7" customFormat="1" ht="14.25" customHeight="1" x14ac:dyDescent="0.25"/>
    <row r="246" s="7" customFormat="1" ht="14.25" customHeight="1" x14ac:dyDescent="0.25"/>
    <row r="247" s="7" customFormat="1" ht="14.25" customHeight="1" x14ac:dyDescent="0.25"/>
    <row r="248" s="7" customFormat="1" ht="14.25" customHeight="1" x14ac:dyDescent="0.25"/>
    <row r="249" s="7" customFormat="1" ht="14.25" customHeight="1" x14ac:dyDescent="0.25"/>
    <row r="250" s="7" customFormat="1" ht="14.25" customHeight="1" x14ac:dyDescent="0.25"/>
    <row r="251" s="7" customFormat="1" ht="14.25" customHeight="1" x14ac:dyDescent="0.25"/>
    <row r="252" s="7" customFormat="1" ht="14.25" customHeight="1" x14ac:dyDescent="0.25"/>
    <row r="253" s="7" customFormat="1" ht="14.25" customHeight="1" x14ac:dyDescent="0.25"/>
    <row r="254" s="7" customFormat="1" ht="14.25" customHeight="1" x14ac:dyDescent="0.25"/>
    <row r="255" s="7" customFormat="1" ht="14.25" customHeight="1" x14ac:dyDescent="0.25"/>
    <row r="256" s="7" customFormat="1" ht="14.25" customHeight="1" x14ac:dyDescent="0.25"/>
    <row r="257" s="7" customFormat="1" ht="14.25" customHeight="1" x14ac:dyDescent="0.25"/>
    <row r="258" s="7" customFormat="1" ht="14.25" customHeight="1" x14ac:dyDescent="0.25"/>
    <row r="259" s="7" customFormat="1" ht="14.25" customHeight="1" x14ac:dyDescent="0.25"/>
    <row r="260" s="7" customFormat="1" ht="14.25" customHeight="1" x14ac:dyDescent="0.25"/>
    <row r="261" s="7" customFormat="1" ht="14.25" customHeight="1" x14ac:dyDescent="0.25"/>
    <row r="262" s="7" customFormat="1" ht="14.25" customHeight="1" x14ac:dyDescent="0.25"/>
    <row r="263" s="7" customFormat="1" ht="14.25" customHeight="1" x14ac:dyDescent="0.25"/>
    <row r="264" s="7" customFormat="1" ht="14.25" customHeight="1" x14ac:dyDescent="0.25"/>
    <row r="265" s="7" customFormat="1" ht="14.25" customHeight="1" x14ac:dyDescent="0.25"/>
    <row r="266" s="7" customFormat="1" ht="14.25" customHeight="1" x14ac:dyDescent="0.25"/>
    <row r="267" s="7" customFormat="1" ht="14.25" customHeight="1" x14ac:dyDescent="0.25"/>
    <row r="268" s="7" customFormat="1" ht="14.25" customHeight="1" x14ac:dyDescent="0.25"/>
    <row r="269" s="7" customFormat="1" ht="14.25" customHeight="1" x14ac:dyDescent="0.25"/>
    <row r="270" s="7" customFormat="1" ht="14.25" customHeight="1" x14ac:dyDescent="0.25"/>
    <row r="271" s="7" customFormat="1" ht="14.25" customHeight="1" x14ac:dyDescent="0.25"/>
    <row r="272" s="7" customFormat="1" ht="14.25" customHeight="1" x14ac:dyDescent="0.25"/>
    <row r="273" s="7" customFormat="1" ht="14.25" customHeight="1" x14ac:dyDescent="0.25"/>
    <row r="274" s="7" customFormat="1" ht="14.25" customHeight="1" x14ac:dyDescent="0.25"/>
    <row r="275" s="7" customFormat="1" ht="14.25" customHeight="1" x14ac:dyDescent="0.25"/>
    <row r="276" s="7" customFormat="1" ht="14.25" customHeight="1" x14ac:dyDescent="0.25"/>
    <row r="277" s="7" customFormat="1" ht="14.25" customHeight="1" x14ac:dyDescent="0.25"/>
    <row r="278" s="7" customFormat="1" ht="14.25" customHeight="1" x14ac:dyDescent="0.25"/>
    <row r="279" s="7" customFormat="1" ht="14.25" customHeight="1" x14ac:dyDescent="0.25"/>
    <row r="280" s="7" customFormat="1" ht="14.25" customHeight="1" x14ac:dyDescent="0.25"/>
    <row r="281" s="7" customFormat="1" ht="14.25" customHeight="1" x14ac:dyDescent="0.25"/>
    <row r="282" s="7" customFormat="1" ht="14.25" customHeight="1" x14ac:dyDescent="0.25"/>
    <row r="283" s="7" customFormat="1" ht="14.25" customHeight="1" x14ac:dyDescent="0.25"/>
    <row r="284" s="7" customFormat="1" ht="14.25" customHeight="1" x14ac:dyDescent="0.25"/>
    <row r="285" s="7" customFormat="1" ht="14.25" customHeight="1" x14ac:dyDescent="0.25"/>
    <row r="286" s="7" customFormat="1" ht="14.25" customHeight="1" x14ac:dyDescent="0.25"/>
    <row r="287" s="7" customFormat="1" ht="14.25" customHeight="1" x14ac:dyDescent="0.25"/>
    <row r="288" s="7" customFormat="1" ht="14.25" customHeight="1" x14ac:dyDescent="0.25"/>
    <row r="289" s="7" customFormat="1" ht="14.25" customHeight="1" x14ac:dyDescent="0.25"/>
    <row r="290" s="7" customFormat="1" ht="14.25" customHeight="1" x14ac:dyDescent="0.25"/>
    <row r="291" s="7" customFormat="1" ht="14.25" customHeight="1" x14ac:dyDescent="0.25"/>
    <row r="292" s="7" customFormat="1" ht="14.25" customHeight="1" x14ac:dyDescent="0.25"/>
    <row r="293" s="7" customFormat="1" ht="14.25" customHeight="1" x14ac:dyDescent="0.25"/>
    <row r="294" s="7" customFormat="1" ht="14.25" customHeight="1" x14ac:dyDescent="0.25"/>
    <row r="295" s="7" customFormat="1" ht="14.25" customHeight="1" x14ac:dyDescent="0.25"/>
    <row r="296" s="7" customFormat="1" ht="14.25" customHeight="1" x14ac:dyDescent="0.25"/>
    <row r="297" s="7" customFormat="1" ht="14.25" customHeight="1" x14ac:dyDescent="0.25"/>
    <row r="298" s="7" customFormat="1" ht="14.25" customHeight="1" x14ac:dyDescent="0.25"/>
    <row r="299" s="7" customFormat="1" ht="14.25" customHeight="1" x14ac:dyDescent="0.25"/>
    <row r="300" s="7" customFormat="1" ht="14.25" customHeight="1" x14ac:dyDescent="0.25"/>
    <row r="301" s="7" customFormat="1" ht="14.25" customHeight="1" x14ac:dyDescent="0.25"/>
    <row r="302" s="7" customFormat="1" ht="14.25" customHeight="1" x14ac:dyDescent="0.25"/>
    <row r="303" s="7" customFormat="1" ht="14.25" customHeight="1" x14ac:dyDescent="0.25"/>
    <row r="304" s="7" customFormat="1" ht="14.25" customHeight="1" x14ac:dyDescent="0.25"/>
    <row r="305" s="7" customFormat="1" ht="14.25" customHeight="1" x14ac:dyDescent="0.25"/>
    <row r="306" s="7" customFormat="1" ht="14.25" customHeight="1" x14ac:dyDescent="0.25"/>
    <row r="307" s="7" customFormat="1" ht="14.25" customHeight="1" x14ac:dyDescent="0.25"/>
    <row r="308" s="7" customFormat="1" ht="14.25" customHeight="1" x14ac:dyDescent="0.25"/>
    <row r="309" s="7" customFormat="1" ht="14.25" customHeight="1" x14ac:dyDescent="0.25"/>
    <row r="310" s="7" customFormat="1" ht="14.25" customHeight="1" x14ac:dyDescent="0.25"/>
    <row r="311" s="7" customFormat="1" ht="14.25" customHeight="1" x14ac:dyDescent="0.25"/>
    <row r="312" s="7" customFormat="1" ht="14.25" customHeight="1" x14ac:dyDescent="0.25"/>
    <row r="313" s="7" customFormat="1" ht="14.25" customHeight="1" x14ac:dyDescent="0.25"/>
    <row r="314" s="7" customFormat="1" ht="14.25" customHeight="1" x14ac:dyDescent="0.25"/>
    <row r="315" s="7" customFormat="1" ht="14.25" customHeight="1" x14ac:dyDescent="0.25"/>
    <row r="316" s="7" customFormat="1" ht="14.25" customHeight="1" x14ac:dyDescent="0.25"/>
    <row r="317" s="7" customFormat="1" ht="14.25" customHeight="1" x14ac:dyDescent="0.25"/>
    <row r="318" s="7" customFormat="1" ht="14.25" customHeight="1" x14ac:dyDescent="0.25"/>
    <row r="319" s="7" customFormat="1" ht="14.25" customHeight="1" x14ac:dyDescent="0.25"/>
    <row r="320" s="7" customFormat="1" ht="14.25" customHeight="1" x14ac:dyDescent="0.25"/>
    <row r="321" s="7" customFormat="1" ht="14.25" customHeight="1" x14ac:dyDescent="0.25"/>
    <row r="322" s="7" customFormat="1" ht="14.25" customHeight="1" x14ac:dyDescent="0.25"/>
    <row r="323" s="7" customFormat="1" ht="14.25" customHeight="1" x14ac:dyDescent="0.25"/>
    <row r="324" s="7" customFormat="1" ht="14.25" customHeight="1" x14ac:dyDescent="0.25"/>
    <row r="325" s="7" customFormat="1" ht="14.25" customHeight="1" x14ac:dyDescent="0.25"/>
    <row r="326" s="7" customFormat="1" ht="14.25" customHeight="1" x14ac:dyDescent="0.25"/>
    <row r="327" s="7" customFormat="1" ht="14.25" customHeight="1" x14ac:dyDescent="0.25"/>
    <row r="328" s="7" customFormat="1" ht="14.25" customHeight="1" x14ac:dyDescent="0.25"/>
    <row r="329" s="7" customFormat="1" ht="14.25" customHeight="1" x14ac:dyDescent="0.25"/>
    <row r="330" s="7" customFormat="1" ht="14.25" customHeight="1" x14ac:dyDescent="0.25"/>
    <row r="331" s="7" customFormat="1" ht="14.25" customHeight="1" x14ac:dyDescent="0.25"/>
    <row r="332" s="7" customFormat="1" ht="14.25" customHeight="1" x14ac:dyDescent="0.25"/>
    <row r="333" s="7" customFormat="1" ht="14.25" customHeight="1" x14ac:dyDescent="0.25"/>
    <row r="334" s="7" customFormat="1" ht="14.25" customHeight="1" x14ac:dyDescent="0.25"/>
    <row r="335" s="7" customFormat="1" ht="14.25" customHeight="1" x14ac:dyDescent="0.25"/>
    <row r="336" s="7" customFormat="1" ht="14.25" customHeight="1" x14ac:dyDescent="0.25"/>
    <row r="337" s="7" customFormat="1" ht="14.25" customHeight="1" x14ac:dyDescent="0.25"/>
    <row r="338" s="7" customFormat="1" ht="14.25" customHeight="1" x14ac:dyDescent="0.25"/>
    <row r="339" s="7" customFormat="1" ht="14.25" customHeight="1" x14ac:dyDescent="0.25"/>
    <row r="340" s="7" customFormat="1" ht="14.25" customHeight="1" x14ac:dyDescent="0.25"/>
    <row r="341" s="7" customFormat="1" ht="14.25" customHeight="1" x14ac:dyDescent="0.25"/>
    <row r="342" s="7" customFormat="1" ht="14.25" customHeight="1" x14ac:dyDescent="0.25"/>
    <row r="343" s="7" customFormat="1" ht="14.25" customHeight="1" x14ac:dyDescent="0.25"/>
    <row r="344" s="7" customFormat="1" ht="14.25" customHeight="1" x14ac:dyDescent="0.25"/>
    <row r="345" s="7" customFormat="1" ht="14.25" customHeight="1" x14ac:dyDescent="0.25"/>
    <row r="346" s="7" customFormat="1" ht="14.25" customHeight="1" x14ac:dyDescent="0.25"/>
    <row r="347" s="7" customFormat="1" ht="14.25" customHeight="1" x14ac:dyDescent="0.25"/>
    <row r="348" s="7" customFormat="1" ht="14.25" customHeight="1" x14ac:dyDescent="0.25"/>
    <row r="349" s="7" customFormat="1" ht="14.25" customHeight="1" x14ac:dyDescent="0.25"/>
    <row r="350" s="7" customFormat="1" ht="14.25" customHeight="1" x14ac:dyDescent="0.25"/>
    <row r="351" s="7" customFormat="1" ht="14.25" customHeight="1" x14ac:dyDescent="0.25"/>
    <row r="352" s="7" customFormat="1" ht="14.25" customHeight="1" x14ac:dyDescent="0.25"/>
    <row r="353" s="7" customFormat="1" ht="14.25" customHeight="1" x14ac:dyDescent="0.25"/>
    <row r="354" s="7" customFormat="1" ht="14.25" customHeight="1" x14ac:dyDescent="0.25"/>
    <row r="355" s="7" customFormat="1" ht="14.25" customHeight="1" x14ac:dyDescent="0.25"/>
    <row r="356" s="7" customFormat="1" ht="14.25" customHeight="1" x14ac:dyDescent="0.25"/>
    <row r="357" s="7" customFormat="1" ht="14.25" customHeight="1" x14ac:dyDescent="0.25"/>
    <row r="358" s="7" customFormat="1" ht="14.25" customHeight="1" x14ac:dyDescent="0.25"/>
    <row r="359" s="7" customFormat="1" ht="14.25" customHeight="1" x14ac:dyDescent="0.25"/>
    <row r="360" s="7" customFormat="1" ht="14.25" customHeight="1" x14ac:dyDescent="0.25"/>
    <row r="361" s="7" customFormat="1" ht="14.25" customHeight="1" x14ac:dyDescent="0.25"/>
    <row r="362" s="7" customFormat="1" ht="14.25" customHeight="1" x14ac:dyDescent="0.25"/>
    <row r="363" s="7" customFormat="1" ht="14.25" customHeight="1" x14ac:dyDescent="0.25"/>
    <row r="364" s="7" customFormat="1" ht="14.25" customHeight="1" x14ac:dyDescent="0.25"/>
    <row r="365" s="7" customFormat="1" ht="14.25" customHeight="1" x14ac:dyDescent="0.25"/>
    <row r="366" s="7" customFormat="1" ht="14.25" customHeight="1" x14ac:dyDescent="0.25"/>
    <row r="367" s="7" customFormat="1" ht="14.25" customHeight="1" x14ac:dyDescent="0.25"/>
    <row r="368" s="7" customFormat="1" ht="14.25" customHeight="1" x14ac:dyDescent="0.25"/>
    <row r="369" s="7" customFormat="1" ht="14.25" customHeight="1" x14ac:dyDescent="0.25"/>
    <row r="370" s="7" customFormat="1" ht="14.25" customHeight="1" x14ac:dyDescent="0.25"/>
    <row r="371" s="7" customFormat="1" ht="14.25" customHeight="1" x14ac:dyDescent="0.25"/>
    <row r="372" s="7" customFormat="1" ht="14.25" customHeight="1" x14ac:dyDescent="0.25"/>
    <row r="373" s="7" customFormat="1" ht="14.25" customHeight="1" x14ac:dyDescent="0.25"/>
    <row r="374" s="7" customFormat="1" ht="14.25" customHeight="1" x14ac:dyDescent="0.25"/>
    <row r="375" s="7" customFormat="1" ht="14.25" customHeight="1" x14ac:dyDescent="0.25"/>
    <row r="376" s="7" customFormat="1" ht="14.25" customHeight="1" x14ac:dyDescent="0.25"/>
    <row r="377" s="7" customFormat="1" ht="14.25" customHeight="1" x14ac:dyDescent="0.25"/>
    <row r="378" s="7" customFormat="1" ht="14.25" customHeight="1" x14ac:dyDescent="0.25"/>
    <row r="379" s="7" customFormat="1" ht="14.25" customHeight="1" x14ac:dyDescent="0.25"/>
    <row r="380" s="7" customFormat="1" ht="14.25" customHeight="1" x14ac:dyDescent="0.25"/>
    <row r="381" s="7" customFormat="1" ht="14.25" customHeight="1" x14ac:dyDescent="0.25"/>
    <row r="382" s="7" customFormat="1" ht="14.25" customHeight="1" x14ac:dyDescent="0.25"/>
    <row r="383" s="7" customFormat="1" ht="14.25" customHeight="1" x14ac:dyDescent="0.25"/>
    <row r="384" s="7" customFormat="1" ht="14.25" customHeight="1" x14ac:dyDescent="0.25"/>
    <row r="385" s="7" customFormat="1" ht="14.25" customHeight="1" x14ac:dyDescent="0.25"/>
    <row r="386" s="7" customFormat="1" ht="14.25" customHeight="1" x14ac:dyDescent="0.25"/>
    <row r="387" s="7" customFormat="1" ht="14.25" customHeight="1" x14ac:dyDescent="0.25"/>
    <row r="388" s="7" customFormat="1" ht="14.25" customHeight="1" x14ac:dyDescent="0.25"/>
    <row r="389" s="7" customFormat="1" ht="14.25" customHeight="1" x14ac:dyDescent="0.25"/>
    <row r="390" s="7" customFormat="1" ht="14.25" customHeight="1" x14ac:dyDescent="0.25"/>
    <row r="391" s="7" customFormat="1" ht="14.25" customHeight="1" x14ac:dyDescent="0.25"/>
    <row r="392" s="7" customFormat="1" ht="14.25" customHeight="1" x14ac:dyDescent="0.25"/>
    <row r="393" s="7" customFormat="1" ht="14.25" customHeight="1" x14ac:dyDescent="0.25"/>
    <row r="394" s="7" customFormat="1" ht="14.25" customHeight="1" x14ac:dyDescent="0.25"/>
    <row r="395" s="7" customFormat="1" ht="14.25" customHeight="1" x14ac:dyDescent="0.25"/>
    <row r="396" s="7" customFormat="1" ht="14.25" customHeight="1" x14ac:dyDescent="0.25"/>
    <row r="397" s="7" customFormat="1" ht="14.25" customHeight="1" x14ac:dyDescent="0.25"/>
    <row r="398" s="7" customFormat="1" ht="14.25" customHeight="1" x14ac:dyDescent="0.25"/>
    <row r="399" s="7" customFormat="1" ht="14.25" customHeight="1" x14ac:dyDescent="0.25"/>
    <row r="400" s="7" customFormat="1" ht="14.25" customHeight="1" x14ac:dyDescent="0.25"/>
    <row r="401" s="7" customFormat="1" ht="14.25" customHeight="1" x14ac:dyDescent="0.25"/>
    <row r="402" s="7" customFormat="1" ht="14.25" customHeight="1" x14ac:dyDescent="0.25"/>
    <row r="403" s="7" customFormat="1" ht="14.25" customHeight="1" x14ac:dyDescent="0.25"/>
    <row r="404" s="7" customFormat="1" ht="14.25" customHeight="1" x14ac:dyDescent="0.25"/>
    <row r="405" s="7" customFormat="1" ht="14.25" customHeight="1" x14ac:dyDescent="0.25"/>
    <row r="406" s="7" customFormat="1" ht="14.25" customHeight="1" x14ac:dyDescent="0.25"/>
    <row r="407" s="7" customFormat="1" ht="14.25" customHeight="1" x14ac:dyDescent="0.25"/>
    <row r="408" s="7" customFormat="1" ht="14.25" customHeight="1" x14ac:dyDescent="0.25"/>
    <row r="409" s="7" customFormat="1" ht="14.25" customHeight="1" x14ac:dyDescent="0.25"/>
    <row r="410" s="7" customFormat="1" ht="14.25" customHeight="1" x14ac:dyDescent="0.25"/>
    <row r="411" s="7" customFormat="1" ht="14.25" customHeight="1" x14ac:dyDescent="0.25"/>
    <row r="412" s="7" customFormat="1" ht="14.25" customHeight="1" x14ac:dyDescent="0.25"/>
    <row r="413" s="7" customFormat="1" ht="14.25" customHeight="1" x14ac:dyDescent="0.25"/>
    <row r="414" s="7" customFormat="1" ht="14.25" customHeight="1" x14ac:dyDescent="0.25"/>
    <row r="415" s="7" customFormat="1" ht="14.25" customHeight="1" x14ac:dyDescent="0.25"/>
    <row r="416" s="7" customFormat="1" ht="14.25" customHeight="1" x14ac:dyDescent="0.25"/>
    <row r="417" s="7" customFormat="1" ht="14.25" customHeight="1" x14ac:dyDescent="0.25"/>
    <row r="418" s="7" customFormat="1" ht="14.25" customHeight="1" x14ac:dyDescent="0.25"/>
    <row r="419" s="7" customFormat="1" ht="14.25" customHeight="1" x14ac:dyDescent="0.25"/>
    <row r="420" s="7" customFormat="1" ht="14.25" customHeight="1" x14ac:dyDescent="0.25"/>
    <row r="421" s="7" customFormat="1" ht="14.25" customHeight="1" x14ac:dyDescent="0.25"/>
    <row r="422" s="7" customFormat="1" ht="14.25" customHeight="1" x14ac:dyDescent="0.25"/>
    <row r="423" s="7" customFormat="1" ht="14.25" customHeight="1" x14ac:dyDescent="0.25"/>
    <row r="424" s="7" customFormat="1" ht="14.25" customHeight="1" x14ac:dyDescent="0.25"/>
    <row r="425" s="7" customFormat="1" ht="14.25" customHeight="1" x14ac:dyDescent="0.25"/>
    <row r="426" s="7" customFormat="1" ht="14.25" customHeight="1" x14ac:dyDescent="0.25"/>
    <row r="427" s="7" customFormat="1" ht="14.25" customHeight="1" x14ac:dyDescent="0.25"/>
    <row r="428" s="7" customFormat="1" ht="14.25" customHeight="1" x14ac:dyDescent="0.25"/>
    <row r="429" s="7" customFormat="1" ht="14.25" customHeight="1" x14ac:dyDescent="0.25"/>
    <row r="430" s="7" customFormat="1" ht="14.25" customHeight="1" x14ac:dyDescent="0.25"/>
    <row r="431" s="7" customFormat="1" ht="14.25" customHeight="1" x14ac:dyDescent="0.25"/>
    <row r="432" s="7" customFormat="1" ht="14.25" customHeight="1" x14ac:dyDescent="0.25"/>
    <row r="433" s="7" customFormat="1" ht="14.25" customHeight="1" x14ac:dyDescent="0.25"/>
    <row r="434" s="7" customFormat="1" ht="14.25" customHeight="1" x14ac:dyDescent="0.25"/>
    <row r="435" s="7" customFormat="1" ht="14.25" customHeight="1" x14ac:dyDescent="0.25"/>
    <row r="436" s="7" customFormat="1" ht="14.25" customHeight="1" x14ac:dyDescent="0.25"/>
    <row r="437" s="7" customFormat="1" ht="14.25" customHeight="1" x14ac:dyDescent="0.25"/>
    <row r="438" s="7" customFormat="1" ht="14.25" customHeight="1" x14ac:dyDescent="0.25"/>
    <row r="439" s="7" customFormat="1" ht="14.25" customHeight="1" x14ac:dyDescent="0.25"/>
    <row r="440" s="7" customFormat="1" ht="14.25" customHeight="1" x14ac:dyDescent="0.25"/>
    <row r="441" s="7" customFormat="1" ht="14.25" customHeight="1" x14ac:dyDescent="0.25"/>
    <row r="442" s="7" customFormat="1" ht="14.25" customHeight="1" x14ac:dyDescent="0.25"/>
    <row r="443" s="7" customFormat="1" ht="14.25" customHeight="1" x14ac:dyDescent="0.25"/>
    <row r="444" s="7" customFormat="1" ht="14.25" customHeight="1" x14ac:dyDescent="0.25"/>
    <row r="445" s="7" customFormat="1" ht="14.25" customHeight="1" x14ac:dyDescent="0.25"/>
    <row r="446" s="7" customFormat="1" ht="14.25" customHeight="1" x14ac:dyDescent="0.25"/>
    <row r="447" s="7" customFormat="1" ht="14.25" customHeight="1" x14ac:dyDescent="0.25"/>
    <row r="448" s="7" customFormat="1" ht="14.25" customHeight="1" x14ac:dyDescent="0.25"/>
    <row r="449" s="7" customFormat="1" ht="14.25" customHeight="1" x14ac:dyDescent="0.25"/>
    <row r="450" s="7" customFormat="1" ht="14.25" customHeight="1" x14ac:dyDescent="0.25"/>
    <row r="451" s="7" customFormat="1" ht="14.25" customHeight="1" x14ac:dyDescent="0.25"/>
    <row r="452" s="7" customFormat="1" ht="14.25" customHeight="1" x14ac:dyDescent="0.25"/>
    <row r="453" s="7" customFormat="1" ht="14.25" customHeight="1" x14ac:dyDescent="0.25"/>
    <row r="454" s="7" customFormat="1" ht="14.25" customHeight="1" x14ac:dyDescent="0.25"/>
    <row r="455" s="7" customFormat="1" ht="14.25" customHeight="1" x14ac:dyDescent="0.25"/>
    <row r="456" s="7" customFormat="1" ht="14.25" customHeight="1" x14ac:dyDescent="0.25"/>
    <row r="457" s="7" customFormat="1" ht="14.25" customHeight="1" x14ac:dyDescent="0.25"/>
    <row r="458" s="7" customFormat="1" ht="14.25" customHeight="1" x14ac:dyDescent="0.25"/>
    <row r="459" s="7" customFormat="1" ht="14.25" customHeight="1" x14ac:dyDescent="0.25"/>
    <row r="460" s="7" customFormat="1" ht="14.25" customHeight="1" x14ac:dyDescent="0.25"/>
    <row r="461" s="7" customFormat="1" ht="14.25" customHeight="1" x14ac:dyDescent="0.25"/>
    <row r="462" s="7" customFormat="1" ht="14.25" customHeight="1" x14ac:dyDescent="0.25"/>
    <row r="463" s="7" customFormat="1" ht="14.25" customHeight="1" x14ac:dyDescent="0.25"/>
    <row r="464" s="7" customFormat="1" ht="14.25" customHeight="1" x14ac:dyDescent="0.25"/>
    <row r="465" s="7" customFormat="1" ht="14.25" customHeight="1" x14ac:dyDescent="0.25"/>
    <row r="466" s="7" customFormat="1" ht="14.25" customHeight="1" x14ac:dyDescent="0.25"/>
    <row r="467" s="7" customFormat="1" ht="14.25" customHeight="1" x14ac:dyDescent="0.25"/>
    <row r="468" s="7" customFormat="1" ht="14.25" customHeight="1" x14ac:dyDescent="0.25"/>
    <row r="469" s="7" customFormat="1" ht="14.25" customHeight="1" x14ac:dyDescent="0.25"/>
    <row r="470" s="7" customFormat="1" ht="14.25" customHeight="1" x14ac:dyDescent="0.25"/>
    <row r="471" s="7" customFormat="1" ht="14.25" customHeight="1" x14ac:dyDescent="0.25"/>
    <row r="472" s="7" customFormat="1" ht="14.25" customHeight="1" x14ac:dyDescent="0.25"/>
    <row r="473" s="7" customFormat="1" ht="14.25" customHeight="1" x14ac:dyDescent="0.25"/>
    <row r="474" s="7" customFormat="1" ht="14.25" customHeight="1" x14ac:dyDescent="0.25"/>
    <row r="475" s="7" customFormat="1" ht="14.25" customHeight="1" x14ac:dyDescent="0.25"/>
    <row r="476" s="7" customFormat="1" ht="14.25" customHeight="1" x14ac:dyDescent="0.25"/>
    <row r="477" s="7" customFormat="1" ht="14.25" customHeight="1" x14ac:dyDescent="0.25"/>
    <row r="478" s="7" customFormat="1" ht="14.25" customHeight="1" x14ac:dyDescent="0.25"/>
    <row r="479" s="7" customFormat="1" ht="14.25" customHeight="1" x14ac:dyDescent="0.25"/>
    <row r="480" s="7" customFormat="1" ht="14.25" customHeight="1" x14ac:dyDescent="0.25"/>
    <row r="481" s="7" customFormat="1" ht="14.25" customHeight="1" x14ac:dyDescent="0.25"/>
    <row r="482" s="7" customFormat="1" ht="14.25" customHeight="1" x14ac:dyDescent="0.25"/>
    <row r="483" s="7" customFormat="1" ht="14.25" customHeight="1" x14ac:dyDescent="0.25"/>
    <row r="484" s="7" customFormat="1" ht="14.25" customHeight="1" x14ac:dyDescent="0.25"/>
    <row r="485" s="7" customFormat="1" ht="14.25" customHeight="1" x14ac:dyDescent="0.25"/>
    <row r="486" s="7" customFormat="1" ht="14.25" customHeight="1" x14ac:dyDescent="0.25"/>
    <row r="487" s="7" customFormat="1" ht="14.25" customHeight="1" x14ac:dyDescent="0.25"/>
    <row r="488" s="7" customFormat="1" ht="14.25" customHeight="1" x14ac:dyDescent="0.25"/>
    <row r="489" s="7" customFormat="1" ht="14.25" customHeight="1" x14ac:dyDescent="0.25"/>
    <row r="490" s="7" customFormat="1" ht="14.25" customHeight="1" x14ac:dyDescent="0.25"/>
    <row r="491" s="7" customFormat="1" ht="14.25" customHeight="1" x14ac:dyDescent="0.25"/>
    <row r="492" s="7" customFormat="1" ht="14.25" customHeight="1" x14ac:dyDescent="0.25"/>
    <row r="493" s="7" customFormat="1" ht="14.25" customHeight="1" x14ac:dyDescent="0.25"/>
    <row r="494" s="7" customFormat="1" ht="14.25" customHeight="1" x14ac:dyDescent="0.25"/>
    <row r="495" s="7" customFormat="1" ht="14.25" customHeight="1" x14ac:dyDescent="0.25"/>
    <row r="496" s="7" customFormat="1" ht="14.25" customHeight="1" x14ac:dyDescent="0.25"/>
    <row r="497" s="7" customFormat="1" ht="14.25" customHeight="1" x14ac:dyDescent="0.25"/>
    <row r="498" s="7" customFormat="1" ht="14.25" customHeight="1" x14ac:dyDescent="0.25"/>
    <row r="499" s="7" customFormat="1" ht="14.25" customHeight="1" x14ac:dyDescent="0.25"/>
    <row r="500" s="7" customFormat="1" ht="14.25" customHeight="1" x14ac:dyDescent="0.25"/>
    <row r="501" s="7" customFormat="1" ht="14.25" customHeight="1" x14ac:dyDescent="0.25"/>
    <row r="502" s="7" customFormat="1" ht="14.25" customHeight="1" x14ac:dyDescent="0.25"/>
    <row r="503" s="7" customFormat="1" ht="14.25" customHeight="1" x14ac:dyDescent="0.25"/>
    <row r="504" s="7" customFormat="1" ht="14.25" customHeight="1" x14ac:dyDescent="0.25"/>
    <row r="505" s="7" customFormat="1" ht="14.25" customHeight="1" x14ac:dyDescent="0.25"/>
    <row r="506" s="7" customFormat="1" ht="14.25" customHeight="1" x14ac:dyDescent="0.25"/>
    <row r="507" s="7" customFormat="1" ht="14.25" customHeight="1" x14ac:dyDescent="0.25"/>
    <row r="508" s="7" customFormat="1" ht="14.25" customHeight="1" x14ac:dyDescent="0.25"/>
    <row r="509" s="7" customFormat="1" ht="14.25" customHeight="1" x14ac:dyDescent="0.25"/>
    <row r="510" s="7" customFormat="1" ht="14.25" customHeight="1" x14ac:dyDescent="0.25"/>
    <row r="511" s="7" customFormat="1" ht="14.25" customHeight="1" x14ac:dyDescent="0.25"/>
    <row r="512" s="7" customFormat="1" ht="14.25" customHeight="1" x14ac:dyDescent="0.25"/>
    <row r="513" s="7" customFormat="1" ht="14.25" customHeight="1" x14ac:dyDescent="0.25"/>
    <row r="514" s="7" customFormat="1" ht="14.25" customHeight="1" x14ac:dyDescent="0.25"/>
    <row r="515" s="7" customFormat="1" ht="14.25" customHeight="1" x14ac:dyDescent="0.25"/>
    <row r="516" s="7" customFormat="1" ht="14.25" customHeight="1" x14ac:dyDescent="0.25"/>
    <row r="517" s="7" customFormat="1" ht="14.25" customHeight="1" x14ac:dyDescent="0.25"/>
    <row r="518" s="7" customFormat="1" ht="14.25" customHeight="1" x14ac:dyDescent="0.25"/>
    <row r="519" s="7" customFormat="1" ht="14.25" customHeight="1" x14ac:dyDescent="0.25"/>
    <row r="520" s="7" customFormat="1" ht="14.25" customHeight="1" x14ac:dyDescent="0.25"/>
    <row r="521" s="7" customFormat="1" ht="14.25" customHeight="1" x14ac:dyDescent="0.25"/>
    <row r="522" s="7" customFormat="1" ht="14.25" customHeight="1" x14ac:dyDescent="0.25"/>
    <row r="523" s="7" customFormat="1" ht="14.25" customHeight="1" x14ac:dyDescent="0.25"/>
    <row r="524" s="7" customFormat="1" ht="14.25" customHeight="1" x14ac:dyDescent="0.25"/>
    <row r="525" s="7" customFormat="1" ht="14.25" customHeight="1" x14ac:dyDescent="0.25"/>
    <row r="526" s="7" customFormat="1" ht="14.25" customHeight="1" x14ac:dyDescent="0.25"/>
    <row r="527" s="7" customFormat="1" ht="14.25" customHeight="1" x14ac:dyDescent="0.25"/>
    <row r="528" s="7" customFormat="1" ht="14.25" customHeight="1" x14ac:dyDescent="0.25"/>
    <row r="529" s="7" customFormat="1" ht="14.25" customHeight="1" x14ac:dyDescent="0.25"/>
    <row r="530" s="7" customFormat="1" ht="14.25" customHeight="1" x14ac:dyDescent="0.25"/>
    <row r="531" s="7" customFormat="1" ht="14.25" customHeight="1" x14ac:dyDescent="0.25"/>
    <row r="532" s="7" customFormat="1" ht="14.25" customHeight="1" x14ac:dyDescent="0.25"/>
    <row r="533" s="7" customFormat="1" ht="14.25" customHeight="1" x14ac:dyDescent="0.25"/>
    <row r="534" s="7" customFormat="1" ht="14.25" customHeight="1" x14ac:dyDescent="0.25"/>
    <row r="535" s="7" customFormat="1" ht="14.25" customHeight="1" x14ac:dyDescent="0.25"/>
    <row r="536" s="7" customFormat="1" ht="14.25" customHeight="1" x14ac:dyDescent="0.25"/>
    <row r="537" s="7" customFormat="1" ht="14.25" customHeight="1" x14ac:dyDescent="0.25"/>
    <row r="538" s="7" customFormat="1" ht="14.25" customHeight="1" x14ac:dyDescent="0.25"/>
    <row r="539" s="7" customFormat="1" ht="14.25" customHeight="1" x14ac:dyDescent="0.25"/>
    <row r="540" s="7" customFormat="1" ht="14.25" customHeight="1" x14ac:dyDescent="0.25"/>
    <row r="541" s="7" customFormat="1" ht="14.25" customHeight="1" x14ac:dyDescent="0.25"/>
    <row r="542" s="7" customFormat="1" ht="14.25" customHeight="1" x14ac:dyDescent="0.25"/>
    <row r="543" s="7" customFormat="1" ht="14.25" customHeight="1" x14ac:dyDescent="0.25"/>
    <row r="544" s="7" customFormat="1" ht="14.25" customHeight="1" x14ac:dyDescent="0.25"/>
    <row r="545" s="7" customFormat="1" ht="14.25" customHeight="1" x14ac:dyDescent="0.25"/>
    <row r="546" s="7" customFormat="1" ht="14.25" customHeight="1" x14ac:dyDescent="0.25"/>
    <row r="547" s="7" customFormat="1" ht="14.25" customHeight="1" x14ac:dyDescent="0.25"/>
    <row r="548" s="7" customFormat="1" ht="14.25" customHeight="1" x14ac:dyDescent="0.25"/>
    <row r="549" s="7" customFormat="1" ht="14.25" customHeight="1" x14ac:dyDescent="0.25"/>
    <row r="550" s="7" customFormat="1" ht="14.25" customHeight="1" x14ac:dyDescent="0.25"/>
    <row r="551" s="7" customFormat="1" ht="14.25" customHeight="1" x14ac:dyDescent="0.25"/>
    <row r="552" s="7" customFormat="1" ht="14.25" customHeight="1" x14ac:dyDescent="0.25"/>
    <row r="553" s="7" customFormat="1" ht="14.25" customHeight="1" x14ac:dyDescent="0.25"/>
    <row r="554" s="7" customFormat="1" ht="14.25" customHeight="1" x14ac:dyDescent="0.25"/>
    <row r="555" s="7" customFormat="1" ht="14.25" customHeight="1" x14ac:dyDescent="0.25"/>
    <row r="556" s="7" customFormat="1" ht="14.25" customHeight="1" x14ac:dyDescent="0.25"/>
    <row r="557" s="7" customFormat="1" ht="14.25" customHeight="1" x14ac:dyDescent="0.25"/>
    <row r="558" s="7" customFormat="1" ht="14.25" customHeight="1" x14ac:dyDescent="0.25"/>
    <row r="559" s="7" customFormat="1" ht="14.25" customHeight="1" x14ac:dyDescent="0.25"/>
    <row r="560" s="7" customFormat="1" ht="14.25" customHeight="1" x14ac:dyDescent="0.25"/>
    <row r="561" s="7" customFormat="1" ht="14.25" customHeight="1" x14ac:dyDescent="0.25"/>
    <row r="562" s="7" customFormat="1" ht="14.25" customHeight="1" x14ac:dyDescent="0.25"/>
    <row r="563" s="7" customFormat="1" ht="14.25" customHeight="1" x14ac:dyDescent="0.25"/>
    <row r="564" s="7" customFormat="1" ht="14.25" customHeight="1" x14ac:dyDescent="0.25"/>
    <row r="565" s="7" customFormat="1" ht="14.25" customHeight="1" x14ac:dyDescent="0.25"/>
    <row r="566" s="7" customFormat="1" ht="14.25" customHeight="1" x14ac:dyDescent="0.25"/>
    <row r="567" s="7" customFormat="1" ht="14.25" customHeight="1" x14ac:dyDescent="0.25"/>
    <row r="568" s="7" customFormat="1" ht="14.25" customHeight="1" x14ac:dyDescent="0.25"/>
    <row r="569" s="7" customFormat="1" ht="14.25" customHeight="1" x14ac:dyDescent="0.25"/>
    <row r="570" s="7" customFormat="1" ht="14.25" customHeight="1" x14ac:dyDescent="0.25"/>
    <row r="571" s="7" customFormat="1" ht="14.25" customHeight="1" x14ac:dyDescent="0.25"/>
    <row r="572" s="7" customFormat="1" ht="14.25" customHeight="1" x14ac:dyDescent="0.25"/>
    <row r="573" s="7" customFormat="1" ht="14.25" customHeight="1" x14ac:dyDescent="0.25"/>
    <row r="574" s="7" customFormat="1" ht="14.25" customHeight="1" x14ac:dyDescent="0.25"/>
    <row r="575" s="7" customFormat="1" ht="14.25" customHeight="1" x14ac:dyDescent="0.25"/>
    <row r="576" s="7" customFormat="1" ht="14.25" customHeight="1" x14ac:dyDescent="0.25"/>
    <row r="577" s="7" customFormat="1" ht="14.25" customHeight="1" x14ac:dyDescent="0.25"/>
    <row r="578" s="7" customFormat="1" ht="14.25" customHeight="1" x14ac:dyDescent="0.25"/>
    <row r="579" s="7" customFormat="1" ht="14.25" customHeight="1" x14ac:dyDescent="0.25"/>
    <row r="580" s="7" customFormat="1" ht="14.25" customHeight="1" x14ac:dyDescent="0.25"/>
    <row r="581" s="7" customFormat="1" ht="14.25" customHeight="1" x14ac:dyDescent="0.25"/>
    <row r="582" s="7" customFormat="1" ht="14.25" customHeight="1" x14ac:dyDescent="0.25"/>
    <row r="583" s="7" customFormat="1" ht="14.25" customHeight="1" x14ac:dyDescent="0.25"/>
    <row r="584" s="7" customFormat="1" ht="14.25" customHeight="1" x14ac:dyDescent="0.25"/>
    <row r="585" s="7" customFormat="1" ht="14.25" customHeight="1" x14ac:dyDescent="0.25"/>
    <row r="586" s="7" customFormat="1" ht="14.25" customHeight="1" x14ac:dyDescent="0.25"/>
    <row r="587" s="7" customFormat="1" ht="14.25" customHeight="1" x14ac:dyDescent="0.25"/>
    <row r="588" s="7" customFormat="1" ht="14.25" customHeight="1" x14ac:dyDescent="0.25"/>
    <row r="589" s="7" customFormat="1" ht="14.25" customHeight="1" x14ac:dyDescent="0.25"/>
    <row r="590" s="7" customFormat="1" ht="14.25" customHeight="1" x14ac:dyDescent="0.25"/>
    <row r="591" s="7" customFormat="1" ht="14.25" customHeight="1" x14ac:dyDescent="0.25"/>
    <row r="592" s="7" customFormat="1" ht="14.25" customHeight="1" x14ac:dyDescent="0.25"/>
    <row r="593" s="7" customFormat="1" ht="14.25" customHeight="1" x14ac:dyDescent="0.25"/>
    <row r="594" s="7" customFormat="1" ht="14.25" customHeight="1" x14ac:dyDescent="0.25"/>
    <row r="595" s="7" customFormat="1" ht="14.25" customHeight="1" x14ac:dyDescent="0.25"/>
    <row r="596" s="7" customFormat="1" ht="14.25" customHeight="1" x14ac:dyDescent="0.25"/>
    <row r="597" s="7" customFormat="1" ht="14.25" customHeight="1" x14ac:dyDescent="0.25"/>
    <row r="598" s="7" customFormat="1" ht="14.25" customHeight="1" x14ac:dyDescent="0.25"/>
    <row r="599" s="7" customFormat="1" ht="14.25" customHeight="1" x14ac:dyDescent="0.25"/>
    <row r="600" s="7" customFormat="1" ht="14.25" customHeight="1" x14ac:dyDescent="0.25"/>
    <row r="601" s="7" customFormat="1" ht="14.25" customHeight="1" x14ac:dyDescent="0.25"/>
    <row r="602" s="7" customFormat="1" ht="14.25" customHeight="1" x14ac:dyDescent="0.25"/>
    <row r="603" s="7" customFormat="1" ht="14.25" customHeight="1" x14ac:dyDescent="0.25"/>
    <row r="604" s="7" customFormat="1" ht="14.25" customHeight="1" x14ac:dyDescent="0.25"/>
    <row r="605" s="7" customFormat="1" ht="14.25" customHeight="1" x14ac:dyDescent="0.25"/>
    <row r="606" s="7" customFormat="1" ht="14.25" customHeight="1" x14ac:dyDescent="0.25"/>
    <row r="607" s="7" customFormat="1" ht="14.25" customHeight="1" x14ac:dyDescent="0.25"/>
    <row r="608" s="7" customFormat="1" ht="14.25" customHeight="1" x14ac:dyDescent="0.25"/>
    <row r="609" s="7" customFormat="1" ht="14.25" customHeight="1" x14ac:dyDescent="0.25"/>
    <row r="610" s="7" customFormat="1" ht="14.25" customHeight="1" x14ac:dyDescent="0.25"/>
    <row r="611" s="7" customFormat="1" ht="14.25" customHeight="1" x14ac:dyDescent="0.25"/>
    <row r="612" s="7" customFormat="1" ht="14.25" customHeight="1" x14ac:dyDescent="0.25"/>
    <row r="613" s="7" customFormat="1" ht="14.25" customHeight="1" x14ac:dyDescent="0.25"/>
    <row r="614" s="7" customFormat="1" ht="14.25" customHeight="1" x14ac:dyDescent="0.25"/>
    <row r="615" s="7" customFormat="1" ht="14.25" customHeight="1" x14ac:dyDescent="0.25"/>
    <row r="616" s="7" customFormat="1" ht="14.25" customHeight="1" x14ac:dyDescent="0.25"/>
    <row r="617" s="7" customFormat="1" ht="14.25" customHeight="1" x14ac:dyDescent="0.25"/>
    <row r="618" s="7" customFormat="1" ht="14.25" customHeight="1" x14ac:dyDescent="0.25"/>
    <row r="619" s="7" customFormat="1" ht="14.25" customHeight="1" x14ac:dyDescent="0.25"/>
    <row r="620" s="7" customFormat="1" ht="14.25" customHeight="1" x14ac:dyDescent="0.25"/>
    <row r="621" s="7" customFormat="1" ht="14.25" customHeight="1" x14ac:dyDescent="0.25"/>
    <row r="622" s="7" customFormat="1" ht="14.25" customHeight="1" x14ac:dyDescent="0.25"/>
    <row r="623" s="7" customFormat="1" ht="14.25" customHeight="1" x14ac:dyDescent="0.25"/>
    <row r="624" s="7" customFormat="1" ht="14.25" customHeight="1" x14ac:dyDescent="0.25"/>
    <row r="625" s="7" customFormat="1" ht="14.25" customHeight="1" x14ac:dyDescent="0.25"/>
    <row r="626" s="7" customFormat="1" ht="14.25" customHeight="1" x14ac:dyDescent="0.25"/>
    <row r="627" s="7" customFormat="1" ht="14.25" customHeight="1" x14ac:dyDescent="0.25"/>
    <row r="628" s="7" customFormat="1" ht="14.25" customHeight="1" x14ac:dyDescent="0.25"/>
    <row r="629" s="7" customFormat="1" ht="14.25" customHeight="1" x14ac:dyDescent="0.25"/>
    <row r="630" s="7" customFormat="1" ht="14.25" customHeight="1" x14ac:dyDescent="0.25"/>
    <row r="631" s="7" customFormat="1" ht="14.25" customHeight="1" x14ac:dyDescent="0.25"/>
    <row r="632" s="7" customFormat="1" ht="14.25" customHeight="1" x14ac:dyDescent="0.25"/>
    <row r="633" s="7" customFormat="1" ht="14.25" customHeight="1" x14ac:dyDescent="0.25"/>
    <row r="634" s="7" customFormat="1" ht="14.25" customHeight="1" x14ac:dyDescent="0.25"/>
    <row r="635" s="7" customFormat="1" ht="14.25" customHeight="1" x14ac:dyDescent="0.25"/>
    <row r="636" s="7" customFormat="1" ht="14.25" customHeight="1" x14ac:dyDescent="0.25"/>
    <row r="637" s="7" customFormat="1" ht="14.25" customHeight="1" x14ac:dyDescent="0.25"/>
    <row r="638" s="7" customFormat="1" ht="14.25" customHeight="1" x14ac:dyDescent="0.25"/>
    <row r="639" s="7" customFormat="1" ht="14.25" customHeight="1" x14ac:dyDescent="0.25"/>
    <row r="640" s="7" customFormat="1" ht="14.25" customHeight="1" x14ac:dyDescent="0.25"/>
    <row r="641" s="7" customFormat="1" ht="14.25" customHeight="1" x14ac:dyDescent="0.25"/>
    <row r="642" s="7" customFormat="1" ht="14.25" customHeight="1" x14ac:dyDescent="0.25"/>
    <row r="643" s="7" customFormat="1" ht="14.25" customHeight="1" x14ac:dyDescent="0.25"/>
    <row r="644" s="7" customFormat="1" ht="14.25" customHeight="1" x14ac:dyDescent="0.25"/>
    <row r="645" s="7" customFormat="1" ht="14.25" customHeight="1" x14ac:dyDescent="0.25"/>
    <row r="646" s="7" customFormat="1" ht="14.25" customHeight="1" x14ac:dyDescent="0.25"/>
    <row r="647" s="7" customFormat="1" ht="14.25" customHeight="1" x14ac:dyDescent="0.25"/>
    <row r="648" s="7" customFormat="1" ht="14.25" customHeight="1" x14ac:dyDescent="0.25"/>
    <row r="649" s="7" customFormat="1" ht="14.25" customHeight="1" x14ac:dyDescent="0.25"/>
    <row r="650" s="7" customFormat="1" ht="14.25" customHeight="1" x14ac:dyDescent="0.25"/>
    <row r="651" s="7" customFormat="1" ht="14.25" customHeight="1" x14ac:dyDescent="0.25"/>
    <row r="652" s="7" customFormat="1" ht="14.25" customHeight="1" x14ac:dyDescent="0.25"/>
    <row r="653" s="7" customFormat="1" ht="14.25" customHeight="1" x14ac:dyDescent="0.25"/>
    <row r="654" s="7" customFormat="1" ht="14.25" customHeight="1" x14ac:dyDescent="0.25"/>
    <row r="655" s="7" customFormat="1" ht="14.25" customHeight="1" x14ac:dyDescent="0.25"/>
    <row r="656" s="7" customFormat="1" ht="14.25" customHeight="1" x14ac:dyDescent="0.25"/>
    <row r="657" s="7" customFormat="1" ht="14.25" customHeight="1" x14ac:dyDescent="0.25"/>
    <row r="658" s="7" customFormat="1" ht="14.25" customHeight="1" x14ac:dyDescent="0.25"/>
    <row r="659" s="7" customFormat="1" ht="14.25" customHeight="1" x14ac:dyDescent="0.25"/>
    <row r="660" s="7" customFormat="1" ht="14.25" customHeight="1" x14ac:dyDescent="0.25"/>
    <row r="661" s="7" customFormat="1" ht="14.25" customHeight="1" x14ac:dyDescent="0.25"/>
    <row r="662" s="7" customFormat="1" ht="14.25" customHeight="1" x14ac:dyDescent="0.25"/>
    <row r="663" s="7" customFormat="1" ht="14.25" customHeight="1" x14ac:dyDescent="0.25"/>
    <row r="664" s="7" customFormat="1" ht="14.25" customHeight="1" x14ac:dyDescent="0.25"/>
    <row r="665" s="7" customFormat="1" ht="14.25" customHeight="1" x14ac:dyDescent="0.25"/>
    <row r="666" s="7" customFormat="1" ht="14.25" customHeight="1" x14ac:dyDescent="0.25"/>
    <row r="667" s="7" customFormat="1" ht="14.25" customHeight="1" x14ac:dyDescent="0.25"/>
    <row r="668" s="7" customFormat="1" ht="14.25" customHeight="1" x14ac:dyDescent="0.25"/>
    <row r="669" s="7" customFormat="1" ht="14.25" customHeight="1" x14ac:dyDescent="0.25"/>
    <row r="670" s="7" customFormat="1" ht="14.25" customHeight="1" x14ac:dyDescent="0.25"/>
    <row r="671" s="7" customFormat="1" ht="14.25" customHeight="1" x14ac:dyDescent="0.25"/>
    <row r="672" s="7" customFormat="1" ht="14.25" customHeight="1" x14ac:dyDescent="0.25"/>
    <row r="673" s="7" customFormat="1" ht="14.25" customHeight="1" x14ac:dyDescent="0.25"/>
    <row r="674" s="7" customFormat="1" ht="14.25" customHeight="1" x14ac:dyDescent="0.25"/>
    <row r="675" s="7" customFormat="1" ht="14.25" customHeight="1" x14ac:dyDescent="0.25"/>
    <row r="676" s="7" customFormat="1" ht="14.25" customHeight="1" x14ac:dyDescent="0.25"/>
    <row r="677" s="7" customFormat="1" ht="14.25" customHeight="1" x14ac:dyDescent="0.25"/>
    <row r="678" s="7" customFormat="1" ht="14.25" customHeight="1" x14ac:dyDescent="0.25"/>
    <row r="679" s="7" customFormat="1" ht="14.25" customHeight="1" x14ac:dyDescent="0.25"/>
    <row r="680" s="7" customFormat="1" ht="14.25" customHeight="1" x14ac:dyDescent="0.25"/>
    <row r="681" s="7" customFormat="1" ht="14.25" customHeight="1" x14ac:dyDescent="0.25"/>
    <row r="682" s="7" customFormat="1" ht="14.25" customHeight="1" x14ac:dyDescent="0.25"/>
    <row r="683" s="7" customFormat="1" ht="14.25" customHeight="1" x14ac:dyDescent="0.25"/>
    <row r="684" s="7" customFormat="1" ht="14.25" customHeight="1" x14ac:dyDescent="0.25"/>
    <row r="685" s="7" customFormat="1" ht="14.25" customHeight="1" x14ac:dyDescent="0.25"/>
    <row r="686" s="7" customFormat="1" ht="14.25" customHeight="1" x14ac:dyDescent="0.25"/>
    <row r="687" s="7" customFormat="1" ht="14.25" customHeight="1" x14ac:dyDescent="0.25"/>
    <row r="688" s="7" customFormat="1" ht="14.25" customHeight="1" x14ac:dyDescent="0.25"/>
    <row r="689" s="7" customFormat="1" ht="14.25" customHeight="1" x14ac:dyDescent="0.25"/>
    <row r="690" s="7" customFormat="1" ht="14.25" customHeight="1" x14ac:dyDescent="0.25"/>
    <row r="691" s="7" customFormat="1" ht="14.25" customHeight="1" x14ac:dyDescent="0.25"/>
    <row r="692" s="7" customFormat="1" ht="14.25" customHeight="1" x14ac:dyDescent="0.25"/>
    <row r="693" s="7" customFormat="1" ht="14.25" customHeight="1" x14ac:dyDescent="0.25"/>
    <row r="694" s="7" customFormat="1" ht="14.25" customHeight="1" x14ac:dyDescent="0.25"/>
    <row r="695" s="7" customFormat="1" ht="14.25" customHeight="1" x14ac:dyDescent="0.25"/>
    <row r="696" s="7" customFormat="1" ht="14.25" customHeight="1" x14ac:dyDescent="0.25"/>
    <row r="697" s="7" customFormat="1" ht="14.25" customHeight="1" x14ac:dyDescent="0.25"/>
    <row r="698" s="7" customFormat="1" ht="14.25" customHeight="1" x14ac:dyDescent="0.25"/>
    <row r="699" s="7" customFormat="1" ht="14.25" customHeight="1" x14ac:dyDescent="0.25"/>
    <row r="700" s="7" customFormat="1" ht="14.25" customHeight="1" x14ac:dyDescent="0.25"/>
    <row r="701" s="7" customFormat="1" ht="14.25" customHeight="1" x14ac:dyDescent="0.25"/>
    <row r="702" s="7" customFormat="1" ht="14.25" customHeight="1" x14ac:dyDescent="0.25"/>
    <row r="703" s="7" customFormat="1" ht="14.25" customHeight="1" x14ac:dyDescent="0.25"/>
    <row r="704" s="7" customFormat="1" ht="14.25" customHeight="1" x14ac:dyDescent="0.25"/>
    <row r="705" s="7" customFormat="1" ht="14.25" customHeight="1" x14ac:dyDescent="0.25"/>
    <row r="706" s="7" customFormat="1" ht="14.25" customHeight="1" x14ac:dyDescent="0.25"/>
    <row r="707" s="7" customFormat="1" ht="14.25" customHeight="1" x14ac:dyDescent="0.25"/>
    <row r="708" s="7" customFormat="1" ht="14.25" customHeight="1" x14ac:dyDescent="0.25"/>
    <row r="709" s="7" customFormat="1" ht="14.25" customHeight="1" x14ac:dyDescent="0.25"/>
    <row r="710" s="7" customFormat="1" ht="14.25" customHeight="1" x14ac:dyDescent="0.25"/>
    <row r="711" s="7" customFormat="1" ht="14.25" customHeight="1" x14ac:dyDescent="0.25"/>
    <row r="712" s="7" customFormat="1" ht="14.25" customHeight="1" x14ac:dyDescent="0.25"/>
    <row r="713" s="7" customFormat="1" ht="14.25" customHeight="1" x14ac:dyDescent="0.25"/>
    <row r="714" s="7" customFormat="1" ht="14.25" customHeight="1" x14ac:dyDescent="0.25"/>
    <row r="715" s="7" customFormat="1" ht="14.25" customHeight="1" x14ac:dyDescent="0.25"/>
    <row r="716" s="7" customFormat="1" ht="14.25" customHeight="1" x14ac:dyDescent="0.25"/>
    <row r="717" s="7" customFormat="1" ht="14.25" customHeight="1" x14ac:dyDescent="0.25"/>
    <row r="718" s="7" customFormat="1" ht="14.25" customHeight="1" x14ac:dyDescent="0.25"/>
    <row r="719" s="7" customFormat="1" ht="14.25" customHeight="1" x14ac:dyDescent="0.25"/>
    <row r="720" s="7" customFormat="1" ht="14.25" customHeight="1" x14ac:dyDescent="0.25"/>
    <row r="721" s="7" customFormat="1" ht="14.25" customHeight="1" x14ac:dyDescent="0.25"/>
    <row r="722" s="7" customFormat="1" ht="14.25" customHeight="1" x14ac:dyDescent="0.25"/>
    <row r="723" s="7" customFormat="1" ht="14.25" customHeight="1" x14ac:dyDescent="0.25"/>
    <row r="724" s="7" customFormat="1" ht="14.25" customHeight="1" x14ac:dyDescent="0.25"/>
    <row r="725" s="7" customFormat="1" ht="14.25" customHeight="1" x14ac:dyDescent="0.25"/>
    <row r="726" s="7" customFormat="1" ht="14.25" customHeight="1" x14ac:dyDescent="0.25"/>
    <row r="727" s="7" customFormat="1" ht="14.25" customHeight="1" x14ac:dyDescent="0.25"/>
    <row r="728" s="7" customFormat="1" ht="14.25" customHeight="1" x14ac:dyDescent="0.25"/>
    <row r="729" s="7" customFormat="1" ht="14.25" customHeight="1" x14ac:dyDescent="0.25"/>
    <row r="730" s="7" customFormat="1" ht="14.25" customHeight="1" x14ac:dyDescent="0.25"/>
    <row r="731" s="7" customFormat="1" ht="14.25" customHeight="1" x14ac:dyDescent="0.25"/>
    <row r="732" s="7" customFormat="1" ht="14.25" customHeight="1" x14ac:dyDescent="0.25"/>
    <row r="733" s="7" customFormat="1" ht="14.25" customHeight="1" x14ac:dyDescent="0.25"/>
    <row r="734" s="7" customFormat="1" ht="14.25" customHeight="1" x14ac:dyDescent="0.25"/>
    <row r="735" s="7" customFormat="1" ht="14.25" customHeight="1" x14ac:dyDescent="0.25"/>
    <row r="736" s="7" customFormat="1" ht="14.25" customHeight="1" x14ac:dyDescent="0.25"/>
    <row r="737" s="7" customFormat="1" ht="14.25" customHeight="1" x14ac:dyDescent="0.25"/>
    <row r="738" s="7" customFormat="1" ht="14.25" customHeight="1" x14ac:dyDescent="0.25"/>
    <row r="739" s="7" customFormat="1" ht="14.25" customHeight="1" x14ac:dyDescent="0.25"/>
    <row r="740" s="7" customFormat="1" ht="14.25" customHeight="1" x14ac:dyDescent="0.25"/>
    <row r="741" s="7" customFormat="1" ht="14.25" customHeight="1" x14ac:dyDescent="0.25"/>
    <row r="742" s="7" customFormat="1" ht="14.25" customHeight="1" x14ac:dyDescent="0.25"/>
    <row r="743" s="7" customFormat="1" ht="14.25" customHeight="1" x14ac:dyDescent="0.25"/>
    <row r="744" s="7" customFormat="1" ht="14.25" customHeight="1" x14ac:dyDescent="0.25"/>
    <row r="745" s="7" customFormat="1" ht="14.25" customHeight="1" x14ac:dyDescent="0.25"/>
    <row r="746" s="7" customFormat="1" ht="14.25" customHeight="1" x14ac:dyDescent="0.25"/>
    <row r="747" s="7" customFormat="1" ht="14.25" customHeight="1" x14ac:dyDescent="0.25"/>
    <row r="748" s="7" customFormat="1" ht="14.25" customHeight="1" x14ac:dyDescent="0.25"/>
    <row r="749" s="7" customFormat="1" ht="14.25" customHeight="1" x14ac:dyDescent="0.25"/>
    <row r="750" s="7" customFormat="1" ht="14.25" customHeight="1" x14ac:dyDescent="0.25"/>
    <row r="751" s="7" customFormat="1" ht="14.25" customHeight="1" x14ac:dyDescent="0.25"/>
    <row r="752" s="7" customFormat="1" ht="14.25" customHeight="1" x14ac:dyDescent="0.25"/>
    <row r="753" s="7" customFormat="1" ht="14.25" customHeight="1" x14ac:dyDescent="0.25"/>
    <row r="754" s="7" customFormat="1" ht="14.25" customHeight="1" x14ac:dyDescent="0.25"/>
    <row r="755" s="7" customFormat="1" ht="14.25" customHeight="1" x14ac:dyDescent="0.25"/>
    <row r="756" s="7" customFormat="1" ht="14.25" customHeight="1" x14ac:dyDescent="0.25"/>
    <row r="757" s="7" customFormat="1" ht="14.25" customHeight="1" x14ac:dyDescent="0.25"/>
    <row r="758" s="7" customFormat="1" ht="14.25" customHeight="1" x14ac:dyDescent="0.25"/>
    <row r="759" s="7" customFormat="1" ht="14.25" customHeight="1" x14ac:dyDescent="0.25"/>
    <row r="760" s="7" customFormat="1" ht="14.25" customHeight="1" x14ac:dyDescent="0.25"/>
    <row r="761" s="7" customFormat="1" ht="14.25" customHeight="1" x14ac:dyDescent="0.25"/>
    <row r="762" s="7" customFormat="1" ht="14.25" customHeight="1" x14ac:dyDescent="0.25"/>
    <row r="763" s="7" customFormat="1" ht="14.25" customHeight="1" x14ac:dyDescent="0.25"/>
    <row r="764" s="7" customFormat="1" ht="14.25" customHeight="1" x14ac:dyDescent="0.25"/>
    <row r="765" s="7" customFormat="1" ht="14.25" customHeight="1" x14ac:dyDescent="0.25"/>
    <row r="766" s="7" customFormat="1" ht="14.25" customHeight="1" x14ac:dyDescent="0.25"/>
    <row r="767" s="7" customFormat="1" ht="14.25" customHeight="1" x14ac:dyDescent="0.25"/>
    <row r="768" s="7" customFormat="1" ht="14.25" customHeight="1" x14ac:dyDescent="0.25"/>
    <row r="769" s="7" customFormat="1" ht="14.25" customHeight="1" x14ac:dyDescent="0.25"/>
    <row r="770" s="7" customFormat="1" ht="14.25" customHeight="1" x14ac:dyDescent="0.25"/>
    <row r="771" s="7" customFormat="1" ht="14.25" customHeight="1" x14ac:dyDescent="0.25"/>
    <row r="772" s="7" customFormat="1" ht="14.25" customHeight="1" x14ac:dyDescent="0.25"/>
    <row r="773" s="7" customFormat="1" ht="14.25" customHeight="1" x14ac:dyDescent="0.25"/>
    <row r="774" s="7" customFormat="1" ht="14.25" customHeight="1" x14ac:dyDescent="0.25"/>
    <row r="775" s="7" customFormat="1" ht="14.25" customHeight="1" x14ac:dyDescent="0.25"/>
    <row r="776" s="7" customFormat="1" ht="14.25" customHeight="1" x14ac:dyDescent="0.25"/>
    <row r="777" s="7" customFormat="1" ht="14.25" customHeight="1" x14ac:dyDescent="0.25"/>
    <row r="778" s="7" customFormat="1" ht="14.25" customHeight="1" x14ac:dyDescent="0.25"/>
    <row r="779" s="7" customFormat="1" ht="14.25" customHeight="1" x14ac:dyDescent="0.25"/>
    <row r="780" s="7" customFormat="1" ht="14.25" customHeight="1" x14ac:dyDescent="0.25"/>
    <row r="781" s="7" customFormat="1" ht="14.25" customHeight="1" x14ac:dyDescent="0.25"/>
    <row r="782" s="7" customFormat="1" ht="14.25" customHeight="1" x14ac:dyDescent="0.25"/>
    <row r="783" s="7" customFormat="1" ht="14.25" customHeight="1" x14ac:dyDescent="0.25"/>
    <row r="784" s="7" customFormat="1" ht="14.25" customHeight="1" x14ac:dyDescent="0.25"/>
    <row r="785" s="7" customFormat="1" ht="14.25" customHeight="1" x14ac:dyDescent="0.25"/>
    <row r="786" s="7" customFormat="1" ht="14.25" customHeight="1" x14ac:dyDescent="0.25"/>
    <row r="787" s="7" customFormat="1" ht="14.25" customHeight="1" x14ac:dyDescent="0.25"/>
    <row r="788" s="7" customFormat="1" ht="14.25" customHeight="1" x14ac:dyDescent="0.25"/>
    <row r="789" s="7" customFormat="1" ht="14.25" customHeight="1" x14ac:dyDescent="0.25"/>
    <row r="790" s="7" customFormat="1" ht="14.25" customHeight="1" x14ac:dyDescent="0.25"/>
    <row r="791" s="7" customFormat="1" ht="14.25" customHeight="1" x14ac:dyDescent="0.25"/>
    <row r="792" s="7" customFormat="1" ht="14.25" customHeight="1" x14ac:dyDescent="0.25"/>
    <row r="793" s="7" customFormat="1" ht="14.25" customHeight="1" x14ac:dyDescent="0.25"/>
    <row r="794" s="7" customFormat="1" ht="14.25" customHeight="1" x14ac:dyDescent="0.25"/>
    <row r="795" s="7" customFormat="1" ht="14.25" customHeight="1" x14ac:dyDescent="0.25"/>
    <row r="796" s="7" customFormat="1" ht="14.25" customHeight="1" x14ac:dyDescent="0.25"/>
    <row r="797" s="7" customFormat="1" ht="14.25" customHeight="1" x14ac:dyDescent="0.25"/>
    <row r="798" s="7" customFormat="1" ht="14.25" customHeight="1" x14ac:dyDescent="0.25"/>
    <row r="799" s="7" customFormat="1" ht="14.25" customHeight="1" x14ac:dyDescent="0.25"/>
    <row r="800" s="7" customFormat="1" ht="14.25" customHeight="1" x14ac:dyDescent="0.25"/>
    <row r="801" s="7" customFormat="1" ht="14.25" customHeight="1" x14ac:dyDescent="0.25"/>
    <row r="802" s="7" customFormat="1" ht="14.25" customHeight="1" x14ac:dyDescent="0.25"/>
    <row r="803" s="7" customFormat="1" ht="14.25" customHeight="1" x14ac:dyDescent="0.25"/>
    <row r="804" s="7" customFormat="1" ht="14.25" customHeight="1" x14ac:dyDescent="0.25"/>
    <row r="805" s="7" customFormat="1" ht="14.25" customHeight="1" x14ac:dyDescent="0.25"/>
    <row r="806" s="7" customFormat="1" ht="14.25" customHeight="1" x14ac:dyDescent="0.25"/>
    <row r="807" s="7" customFormat="1" ht="14.25" customHeight="1" x14ac:dyDescent="0.25"/>
    <row r="808" s="7" customFormat="1" ht="14.25" customHeight="1" x14ac:dyDescent="0.25"/>
    <row r="809" s="7" customFormat="1" ht="14.25" customHeight="1" x14ac:dyDescent="0.25"/>
    <row r="810" s="7" customFormat="1" ht="14.25" customHeight="1" x14ac:dyDescent="0.25"/>
    <row r="811" s="7" customFormat="1" ht="14.25" customHeight="1" x14ac:dyDescent="0.25"/>
    <row r="812" s="7" customFormat="1" ht="14.25" customHeight="1" x14ac:dyDescent="0.25"/>
    <row r="813" s="7" customFormat="1" ht="14.25" customHeight="1" x14ac:dyDescent="0.25"/>
    <row r="814" s="7" customFormat="1" ht="14.25" customHeight="1" x14ac:dyDescent="0.25"/>
    <row r="815" s="7" customFormat="1" ht="14.25" customHeight="1" x14ac:dyDescent="0.25"/>
    <row r="816" s="7" customFormat="1" ht="14.25" customHeight="1" x14ac:dyDescent="0.25"/>
    <row r="817" s="7" customFormat="1" ht="14.25" customHeight="1" x14ac:dyDescent="0.25"/>
    <row r="818" s="7" customFormat="1" ht="14.25" customHeight="1" x14ac:dyDescent="0.25"/>
    <row r="819" s="7" customFormat="1" ht="14.25" customHeight="1" x14ac:dyDescent="0.25"/>
    <row r="820" s="7" customFormat="1" ht="14.25" customHeight="1" x14ac:dyDescent="0.25"/>
    <row r="821" s="7" customFormat="1" ht="14.25" customHeight="1" x14ac:dyDescent="0.25"/>
    <row r="822" s="7" customFormat="1" ht="14.25" customHeight="1" x14ac:dyDescent="0.25"/>
    <row r="823" s="7" customFormat="1" ht="14.25" customHeight="1" x14ac:dyDescent="0.25"/>
    <row r="824" s="7" customFormat="1" ht="14.25" customHeight="1" x14ac:dyDescent="0.25"/>
    <row r="825" s="7" customFormat="1" ht="14.25" customHeight="1" x14ac:dyDescent="0.25"/>
    <row r="826" s="7" customFormat="1" ht="14.25" customHeight="1" x14ac:dyDescent="0.25"/>
    <row r="827" s="7" customFormat="1" ht="14.25" customHeight="1" x14ac:dyDescent="0.25"/>
    <row r="828" s="7" customFormat="1" ht="14.25" customHeight="1" x14ac:dyDescent="0.25"/>
    <row r="829" s="7" customFormat="1" ht="14.25" customHeight="1" x14ac:dyDescent="0.25"/>
    <row r="830" s="7" customFormat="1" ht="14.25" customHeight="1" x14ac:dyDescent="0.25"/>
    <row r="831" s="7" customFormat="1" ht="14.25" customHeight="1" x14ac:dyDescent="0.25"/>
    <row r="832" s="7" customFormat="1" ht="14.25" customHeight="1" x14ac:dyDescent="0.25"/>
    <row r="833" s="7" customFormat="1" ht="14.25" customHeight="1" x14ac:dyDescent="0.25"/>
    <row r="834" s="7" customFormat="1" ht="14.25" customHeight="1" x14ac:dyDescent="0.25"/>
    <row r="835" s="7" customFormat="1" ht="14.25" customHeight="1" x14ac:dyDescent="0.25"/>
    <row r="836" s="7" customFormat="1" ht="14.25" customHeight="1" x14ac:dyDescent="0.25"/>
    <row r="837" s="7" customFormat="1" ht="14.25" customHeight="1" x14ac:dyDescent="0.25"/>
    <row r="838" s="7" customFormat="1" ht="14.25" customHeight="1" x14ac:dyDescent="0.25"/>
    <row r="839" s="7" customFormat="1" ht="14.25" customHeight="1" x14ac:dyDescent="0.25"/>
    <row r="840" s="7" customFormat="1" ht="14.25" customHeight="1" x14ac:dyDescent="0.25"/>
    <row r="841" s="7" customFormat="1" ht="14.25" customHeight="1" x14ac:dyDescent="0.25"/>
    <row r="842" s="7" customFormat="1" ht="14.25" customHeight="1" x14ac:dyDescent="0.25"/>
    <row r="843" s="7" customFormat="1" ht="14.25" customHeight="1" x14ac:dyDescent="0.25"/>
    <row r="844" s="7" customFormat="1" ht="14.25" customHeight="1" x14ac:dyDescent="0.25"/>
    <row r="845" s="7" customFormat="1" ht="14.25" customHeight="1" x14ac:dyDescent="0.25"/>
    <row r="846" s="7" customFormat="1" ht="14.25" customHeight="1" x14ac:dyDescent="0.25"/>
    <row r="847" s="7" customFormat="1" ht="14.25" customHeight="1" x14ac:dyDescent="0.25"/>
    <row r="848" s="7" customFormat="1" ht="14.25" customHeight="1" x14ac:dyDescent="0.25"/>
    <row r="849" s="7" customFormat="1" ht="14.25" customHeight="1" x14ac:dyDescent="0.25"/>
    <row r="850" s="7" customFormat="1" ht="14.25" customHeight="1" x14ac:dyDescent="0.25"/>
    <row r="851" s="7" customFormat="1" ht="14.25" customHeight="1" x14ac:dyDescent="0.25"/>
    <row r="852" s="7" customFormat="1" ht="14.25" customHeight="1" x14ac:dyDescent="0.25"/>
    <row r="853" s="7" customFormat="1" ht="14.25" customHeight="1" x14ac:dyDescent="0.25"/>
    <row r="854" s="7" customFormat="1" ht="14.25" customHeight="1" x14ac:dyDescent="0.25"/>
    <row r="855" s="7" customFormat="1" ht="14.25" customHeight="1" x14ac:dyDescent="0.25"/>
    <row r="856" s="7" customFormat="1" ht="14.25" customHeight="1" x14ac:dyDescent="0.25"/>
    <row r="857" s="7" customFormat="1" ht="14.25" customHeight="1" x14ac:dyDescent="0.25"/>
    <row r="858" s="7" customFormat="1" ht="14.25" customHeight="1" x14ac:dyDescent="0.25"/>
    <row r="859" s="7" customFormat="1" ht="14.25" customHeight="1" x14ac:dyDescent="0.25"/>
    <row r="860" s="7" customFormat="1" ht="14.25" customHeight="1" x14ac:dyDescent="0.25"/>
    <row r="861" s="7" customFormat="1" ht="14.25" customHeight="1" x14ac:dyDescent="0.25"/>
    <row r="862" s="7" customFormat="1" ht="14.25" customHeight="1" x14ac:dyDescent="0.25"/>
    <row r="863" s="7" customFormat="1" ht="14.25" customHeight="1" x14ac:dyDescent="0.25"/>
    <row r="864" s="7" customFormat="1" ht="14.25" customHeight="1" x14ac:dyDescent="0.25"/>
    <row r="865" s="7" customFormat="1" ht="14.25" customHeight="1" x14ac:dyDescent="0.25"/>
    <row r="866" s="7" customFormat="1" ht="14.25" customHeight="1" x14ac:dyDescent="0.25"/>
    <row r="867" s="7" customFormat="1" ht="14.25" customHeight="1" x14ac:dyDescent="0.25"/>
    <row r="868" s="7" customFormat="1" ht="14.25" customHeight="1" x14ac:dyDescent="0.25"/>
    <row r="869" s="7" customFormat="1" ht="14.25" customHeight="1" x14ac:dyDescent="0.25"/>
    <row r="870" s="7" customFormat="1" ht="14.25" customHeight="1" x14ac:dyDescent="0.25"/>
    <row r="871" s="7" customFormat="1" ht="14.25" customHeight="1" x14ac:dyDescent="0.25"/>
    <row r="872" s="7" customFormat="1" ht="14.25" customHeight="1" x14ac:dyDescent="0.25"/>
    <row r="873" s="7" customFormat="1" ht="14.25" customHeight="1" x14ac:dyDescent="0.25"/>
    <row r="874" s="7" customFormat="1" ht="14.25" customHeight="1" x14ac:dyDescent="0.25"/>
    <row r="875" s="7" customFormat="1" ht="14.25" customHeight="1" x14ac:dyDescent="0.25"/>
    <row r="876" s="7" customFormat="1" ht="14.25" customHeight="1" x14ac:dyDescent="0.25"/>
    <row r="877" s="7" customFormat="1" ht="14.25" customHeight="1" x14ac:dyDescent="0.25"/>
    <row r="878" s="7" customFormat="1" ht="14.25" customHeight="1" x14ac:dyDescent="0.25"/>
    <row r="879" s="7" customFormat="1" ht="14.25" customHeight="1" x14ac:dyDescent="0.25"/>
    <row r="880" s="7" customFormat="1" ht="14.25" customHeight="1" x14ac:dyDescent="0.25"/>
    <row r="881" s="7" customFormat="1" ht="14.25" customHeight="1" x14ac:dyDescent="0.25"/>
    <row r="882" s="7" customFormat="1" ht="14.25" customHeight="1" x14ac:dyDescent="0.25"/>
    <row r="883" s="7" customFormat="1" ht="14.25" customHeight="1" x14ac:dyDescent="0.25"/>
    <row r="884" s="7" customFormat="1" ht="14.25" customHeight="1" x14ac:dyDescent="0.25"/>
    <row r="885" s="7" customFormat="1" ht="14.25" customHeight="1" x14ac:dyDescent="0.25"/>
    <row r="886" s="7" customFormat="1" ht="14.25" customHeight="1" x14ac:dyDescent="0.25"/>
    <row r="887" s="7" customFormat="1" ht="14.25" customHeight="1" x14ac:dyDescent="0.25"/>
    <row r="888" s="7" customFormat="1" ht="14.25" customHeight="1" x14ac:dyDescent="0.25"/>
    <row r="889" s="7" customFormat="1" ht="14.25" customHeight="1" x14ac:dyDescent="0.25"/>
    <row r="890" s="7" customFormat="1" ht="14.25" customHeight="1" x14ac:dyDescent="0.25"/>
    <row r="891" s="7" customFormat="1" ht="14.25" customHeight="1" x14ac:dyDescent="0.25"/>
    <row r="892" s="7" customFormat="1" ht="14.25" customHeight="1" x14ac:dyDescent="0.25"/>
    <row r="893" s="7" customFormat="1" ht="14.25" customHeight="1" x14ac:dyDescent="0.25"/>
    <row r="894" s="7" customFormat="1" ht="14.25" customHeight="1" x14ac:dyDescent="0.25"/>
    <row r="895" s="7" customFormat="1" ht="14.25" customHeight="1" x14ac:dyDescent="0.25"/>
    <row r="896" s="7" customFormat="1" ht="14.25" customHeight="1" x14ac:dyDescent="0.25"/>
    <row r="897" s="7" customFormat="1" ht="14.25" customHeight="1" x14ac:dyDescent="0.25"/>
    <row r="898" s="7" customFormat="1" ht="14.25" customHeight="1" x14ac:dyDescent="0.25"/>
    <row r="899" s="7" customFormat="1" ht="14.25" customHeight="1" x14ac:dyDescent="0.25"/>
    <row r="900" s="7" customFormat="1" ht="14.25" customHeight="1" x14ac:dyDescent="0.25"/>
    <row r="901" s="7" customFormat="1" ht="14.25" customHeight="1" x14ac:dyDescent="0.25"/>
    <row r="902" s="7" customFormat="1" ht="14.25" customHeight="1" x14ac:dyDescent="0.25"/>
    <row r="903" s="7" customFormat="1" ht="14.25" customHeight="1" x14ac:dyDescent="0.25"/>
    <row r="904" s="7" customFormat="1" ht="14.25" customHeight="1" x14ac:dyDescent="0.25"/>
    <row r="905" s="7" customFormat="1" ht="14.25" customHeight="1" x14ac:dyDescent="0.25"/>
    <row r="906" s="7" customFormat="1" ht="14.25" customHeight="1" x14ac:dyDescent="0.25"/>
    <row r="907" s="7" customFormat="1" ht="14.25" customHeight="1" x14ac:dyDescent="0.25"/>
    <row r="908" s="7" customFormat="1" ht="14.25" customHeight="1" x14ac:dyDescent="0.25"/>
    <row r="909" s="7" customFormat="1" ht="14.25" customHeight="1" x14ac:dyDescent="0.25"/>
    <row r="910" s="7" customFormat="1" ht="14.25" customHeight="1" x14ac:dyDescent="0.25"/>
    <row r="911" s="7" customFormat="1" ht="14.25" customHeight="1" x14ac:dyDescent="0.25"/>
    <row r="912" s="7" customFormat="1" ht="14.25" customHeight="1" x14ac:dyDescent="0.25"/>
    <row r="913" s="7" customFormat="1" ht="14.25" customHeight="1" x14ac:dyDescent="0.25"/>
    <row r="914" s="7" customFormat="1" ht="14.25" customHeight="1" x14ac:dyDescent="0.25"/>
    <row r="915" s="7" customFormat="1" ht="14.25" customHeight="1" x14ac:dyDescent="0.25"/>
    <row r="916" s="7" customFormat="1" ht="14.25" customHeight="1" x14ac:dyDescent="0.25"/>
    <row r="917" s="7" customFormat="1" ht="14.25" customHeight="1" x14ac:dyDescent="0.25"/>
    <row r="918" s="7" customFormat="1" ht="14.25" customHeight="1" x14ac:dyDescent="0.25"/>
    <row r="919" s="7" customFormat="1" ht="14.25" customHeight="1" x14ac:dyDescent="0.25"/>
    <row r="920" s="7" customFormat="1" ht="14.25" customHeight="1" x14ac:dyDescent="0.25"/>
    <row r="921" s="7" customFormat="1" ht="14.25" customHeight="1" x14ac:dyDescent="0.25"/>
    <row r="922" s="7" customFormat="1" ht="14.25" customHeight="1" x14ac:dyDescent="0.25"/>
    <row r="923" s="7" customFormat="1" ht="14.25" customHeight="1" x14ac:dyDescent="0.25"/>
    <row r="924" s="7" customFormat="1" ht="14.25" customHeight="1" x14ac:dyDescent="0.25"/>
    <row r="925" s="7" customFormat="1" ht="14.25" customHeight="1" x14ac:dyDescent="0.25"/>
    <row r="926" s="7" customFormat="1" ht="14.25" customHeight="1" x14ac:dyDescent="0.25"/>
    <row r="927" s="7" customFormat="1" ht="14.25" customHeight="1" x14ac:dyDescent="0.25"/>
    <row r="928" s="7" customFormat="1" ht="14.25" customHeight="1" x14ac:dyDescent="0.25"/>
    <row r="929" s="7" customFormat="1" ht="14.25" customHeight="1" x14ac:dyDescent="0.25"/>
    <row r="930" s="7" customFormat="1" ht="14.25" customHeight="1" x14ac:dyDescent="0.25"/>
    <row r="931" s="7" customFormat="1" ht="14.25" customHeight="1" x14ac:dyDescent="0.25"/>
    <row r="932" s="7" customFormat="1" ht="14.25" customHeight="1" x14ac:dyDescent="0.25"/>
    <row r="933" s="7" customFormat="1" ht="14.25" customHeight="1" x14ac:dyDescent="0.25"/>
    <row r="934" s="7" customFormat="1" ht="14.25" customHeight="1" x14ac:dyDescent="0.25"/>
    <row r="935" s="7" customFormat="1" ht="14.25" customHeight="1" x14ac:dyDescent="0.25"/>
    <row r="936" s="7" customFormat="1" ht="14.25" customHeight="1" x14ac:dyDescent="0.25"/>
    <row r="937" s="7" customFormat="1" ht="14.25" customHeight="1" x14ac:dyDescent="0.25"/>
    <row r="938" s="7" customFormat="1" ht="14.25" customHeight="1" x14ac:dyDescent="0.25"/>
    <row r="939" s="7" customFormat="1" ht="14.25" customHeight="1" x14ac:dyDescent="0.25"/>
    <row r="940" s="7" customFormat="1" ht="14.25" customHeight="1" x14ac:dyDescent="0.25"/>
    <row r="941" s="7" customFormat="1" ht="14.25" customHeight="1" x14ac:dyDescent="0.25"/>
    <row r="942" s="7" customFormat="1" ht="14.25" customHeight="1" x14ac:dyDescent="0.25"/>
    <row r="943" s="7" customFormat="1" ht="14.25" customHeight="1" x14ac:dyDescent="0.25"/>
    <row r="944" s="7" customFormat="1" ht="14.25" customHeight="1" x14ac:dyDescent="0.25"/>
    <row r="945" s="7" customFormat="1" ht="14.25" customHeight="1" x14ac:dyDescent="0.25"/>
    <row r="946" s="7" customFormat="1" ht="14.25" customHeight="1" x14ac:dyDescent="0.25"/>
    <row r="947" s="7" customFormat="1" ht="14.25" customHeight="1" x14ac:dyDescent="0.25"/>
    <row r="948" s="7" customFormat="1" ht="14.25" customHeight="1" x14ac:dyDescent="0.25"/>
    <row r="949" s="7" customFormat="1" ht="14.25" customHeight="1" x14ac:dyDescent="0.25"/>
    <row r="950" s="7" customFormat="1" ht="14.25" customHeight="1" x14ac:dyDescent="0.25"/>
    <row r="951" s="7" customFormat="1" ht="14.25" customHeight="1" x14ac:dyDescent="0.25"/>
    <row r="952" s="7" customFormat="1" ht="14.25" customHeight="1" x14ac:dyDescent="0.25"/>
    <row r="953" s="7" customFormat="1" ht="14.25" customHeight="1" x14ac:dyDescent="0.25"/>
    <row r="954" s="7" customFormat="1" ht="14.25" customHeight="1" x14ac:dyDescent="0.25"/>
    <row r="955" s="7" customFormat="1" ht="14.25" customHeight="1" x14ac:dyDescent="0.25"/>
    <row r="956" s="7" customFormat="1" ht="14.25" customHeight="1" x14ac:dyDescent="0.25"/>
    <row r="957" s="7" customFormat="1" ht="14.25" customHeight="1" x14ac:dyDescent="0.25"/>
    <row r="958" s="7" customFormat="1" ht="14.25" customHeight="1" x14ac:dyDescent="0.25"/>
    <row r="959" s="7" customFormat="1" ht="14.25" customHeight="1" x14ac:dyDescent="0.25"/>
    <row r="960" s="7" customFormat="1" ht="14.25" customHeight="1" x14ac:dyDescent="0.25"/>
    <row r="961" s="7" customFormat="1" ht="14.25" customHeight="1" x14ac:dyDescent="0.25"/>
    <row r="962" s="7" customFormat="1" ht="14.25" customHeight="1" x14ac:dyDescent="0.25"/>
    <row r="963" s="7" customFormat="1" ht="14.25" customHeight="1" x14ac:dyDescent="0.25"/>
    <row r="964" s="7" customFormat="1" ht="14.25" customHeight="1" x14ac:dyDescent="0.25"/>
    <row r="965" s="7" customFormat="1" ht="14.25" customHeight="1" x14ac:dyDescent="0.25"/>
    <row r="966" s="7" customFormat="1" ht="14.25" customHeight="1" x14ac:dyDescent="0.25"/>
    <row r="967" s="7" customFormat="1" ht="14.25" customHeight="1" x14ac:dyDescent="0.25"/>
    <row r="968" s="7" customFormat="1" ht="14.25" customHeight="1" x14ac:dyDescent="0.25"/>
    <row r="969" s="7" customFormat="1" ht="14.25" customHeight="1" x14ac:dyDescent="0.25"/>
    <row r="970" s="7" customFormat="1" ht="14.25" customHeight="1" x14ac:dyDescent="0.25"/>
    <row r="971" s="7" customFormat="1" ht="14.25" customHeight="1" x14ac:dyDescent="0.25"/>
    <row r="972" s="7" customFormat="1" ht="14.25" customHeight="1" x14ac:dyDescent="0.25"/>
    <row r="973" s="7" customFormat="1" ht="14.25" customHeight="1" x14ac:dyDescent="0.25"/>
    <row r="974" s="7" customFormat="1" ht="14.25" customHeight="1" x14ac:dyDescent="0.25"/>
    <row r="975" s="7" customFormat="1" ht="14.25" customHeight="1" x14ac:dyDescent="0.25"/>
    <row r="976" s="7" customFormat="1" ht="14.25" customHeight="1" x14ac:dyDescent="0.25"/>
    <row r="977" s="7" customFormat="1" ht="14.25" customHeight="1" x14ac:dyDescent="0.25"/>
    <row r="978" s="7" customFormat="1" ht="14.25" customHeight="1" x14ac:dyDescent="0.25"/>
    <row r="979" s="7" customFormat="1" ht="14.25" customHeight="1" x14ac:dyDescent="0.25"/>
    <row r="980" s="7" customFormat="1" ht="14.25" customHeight="1" x14ac:dyDescent="0.25"/>
    <row r="981" s="7" customFormat="1" ht="14.25" customHeight="1" x14ac:dyDescent="0.25"/>
    <row r="982" s="7" customFormat="1" ht="14.25" customHeight="1" x14ac:dyDescent="0.25"/>
    <row r="983" s="7" customFormat="1" ht="14.25" customHeight="1" x14ac:dyDescent="0.25"/>
    <row r="984" s="7" customFormat="1" ht="14.25" customHeight="1" x14ac:dyDescent="0.25"/>
    <row r="985" s="7" customFormat="1" ht="14.25" customHeight="1" x14ac:dyDescent="0.25"/>
    <row r="986" s="7" customFormat="1" ht="14.25" customHeight="1" x14ac:dyDescent="0.25"/>
    <row r="987" s="7" customFormat="1" ht="14.25" customHeight="1" x14ac:dyDescent="0.25"/>
    <row r="988" s="7" customFormat="1" ht="14.25" customHeight="1" x14ac:dyDescent="0.25"/>
    <row r="989" s="7" customFormat="1" ht="14.25" customHeight="1" x14ac:dyDescent="0.25"/>
    <row r="990" s="7" customFormat="1" ht="14.25" customHeight="1" x14ac:dyDescent="0.25"/>
    <row r="991" s="7" customFormat="1" ht="14.25" customHeight="1" x14ac:dyDescent="0.25"/>
    <row r="992" s="7" customFormat="1" ht="14.25" customHeight="1" x14ac:dyDescent="0.25"/>
    <row r="993" s="7" customFormat="1" ht="14.25" customHeight="1" x14ac:dyDescent="0.25"/>
    <row r="994" s="7" customFormat="1" ht="14.25" customHeight="1" x14ac:dyDescent="0.25"/>
    <row r="995" s="7" customFormat="1" ht="14.25" customHeight="1" x14ac:dyDescent="0.25"/>
    <row r="996" s="7" customFormat="1" ht="14.25" customHeight="1" x14ac:dyDescent="0.25"/>
    <row r="997" s="7" customFormat="1" ht="14.25" customHeight="1" x14ac:dyDescent="0.25"/>
    <row r="998" s="7" customFormat="1" ht="14.25" customHeight="1" x14ac:dyDescent="0.25"/>
    <row r="999" s="7" customFormat="1" ht="14.25" customHeight="1" x14ac:dyDescent="0.25"/>
    <row r="1000" s="7" customFormat="1" ht="14.25" customHeight="1" x14ac:dyDescent="0.25"/>
    <row r="1001" s="7" customFormat="1" ht="14.25" customHeight="1" x14ac:dyDescent="0.25"/>
    <row r="1002" s="7" customFormat="1" ht="14.25" customHeight="1" x14ac:dyDescent="0.25"/>
    <row r="1003" s="7" customFormat="1" ht="14.25" customHeight="1" x14ac:dyDescent="0.25"/>
    <row r="1004" s="7" customFormat="1" ht="14.25" customHeight="1" x14ac:dyDescent="0.25"/>
    <row r="1005" s="7" customFormat="1" ht="14.25" customHeight="1" x14ac:dyDescent="0.25"/>
    <row r="1006" s="7" customFormat="1" ht="14.25" customHeight="1" x14ac:dyDescent="0.25"/>
    <row r="1007" s="7" customFormat="1" ht="14.25" customHeight="1" x14ac:dyDescent="0.25"/>
    <row r="1008" s="7" customFormat="1" ht="14.25" customHeight="1" x14ac:dyDescent="0.25"/>
    <row r="1009" s="7" customFormat="1" ht="14.25" customHeight="1" x14ac:dyDescent="0.25"/>
    <row r="1010" s="7" customFormat="1" ht="14.25" customHeight="1" x14ac:dyDescent="0.25"/>
    <row r="1011" s="7" customFormat="1" ht="14.25" customHeight="1" x14ac:dyDescent="0.25"/>
    <row r="1012" s="7" customFormat="1" ht="14.25" customHeight="1" x14ac:dyDescent="0.25"/>
    <row r="1013" s="7" customFormat="1" ht="14.25" customHeight="1" x14ac:dyDescent="0.25"/>
    <row r="1014" s="7" customFormat="1" ht="14.25" customHeight="1" x14ac:dyDescent="0.25"/>
    <row r="1015" s="7" customFormat="1" ht="14.25" customHeight="1" x14ac:dyDescent="0.25"/>
    <row r="1016" s="7" customFormat="1" ht="14.25" customHeight="1" x14ac:dyDescent="0.25"/>
    <row r="1017" s="7" customFormat="1" ht="14.25" customHeight="1" x14ac:dyDescent="0.25"/>
    <row r="1018" s="7" customFormat="1" ht="14.25" customHeight="1" x14ac:dyDescent="0.25"/>
    <row r="1019" s="7" customFormat="1" ht="14.25" customHeight="1" x14ac:dyDescent="0.25"/>
    <row r="1020" s="7" customFormat="1" ht="14.25" customHeight="1" x14ac:dyDescent="0.25"/>
    <row r="1021" s="7" customFormat="1" ht="14.25" customHeight="1" x14ac:dyDescent="0.25"/>
    <row r="1022" s="7" customFormat="1" ht="14.25" customHeight="1" x14ac:dyDescent="0.25"/>
    <row r="1023" s="7" customFormat="1" ht="14.25" customHeight="1" x14ac:dyDescent="0.25"/>
    <row r="1024" s="7" customFormat="1" ht="14.25" customHeight="1" x14ac:dyDescent="0.25"/>
    <row r="1025" s="7" customFormat="1" ht="14.25" customHeight="1" x14ac:dyDescent="0.25"/>
    <row r="1026" s="7" customFormat="1" ht="14.25" customHeight="1" x14ac:dyDescent="0.25"/>
    <row r="1027" s="7" customFormat="1" ht="14.25" customHeight="1" x14ac:dyDescent="0.25"/>
    <row r="1028" s="7" customFormat="1" ht="14.25" customHeight="1" x14ac:dyDescent="0.25"/>
    <row r="1029" s="7" customFormat="1" ht="14.25" customHeight="1" x14ac:dyDescent="0.25"/>
    <row r="1030" s="7" customFormat="1" ht="14.25" customHeight="1" x14ac:dyDescent="0.25"/>
    <row r="1031" s="7" customFormat="1" ht="14.25" customHeight="1" x14ac:dyDescent="0.25"/>
    <row r="1032" s="7" customFormat="1" ht="14.25" customHeight="1" x14ac:dyDescent="0.25"/>
    <row r="1033" s="7" customFormat="1" ht="14.25" customHeight="1" x14ac:dyDescent="0.25"/>
    <row r="1034" s="7" customFormat="1" ht="14.25" customHeight="1" x14ac:dyDescent="0.25"/>
    <row r="1035" s="7" customFormat="1" ht="14.25" customHeight="1" x14ac:dyDescent="0.25"/>
    <row r="1036" s="7" customFormat="1" ht="14.25" customHeight="1" x14ac:dyDescent="0.25"/>
    <row r="1037" s="7" customFormat="1" ht="14.25" customHeight="1" x14ac:dyDescent="0.25"/>
    <row r="1038" s="7" customFormat="1" ht="14.25" customHeight="1" x14ac:dyDescent="0.25"/>
    <row r="1039" s="7" customFormat="1" ht="14.25" customHeight="1" x14ac:dyDescent="0.25"/>
    <row r="1040" s="7" customFormat="1" ht="14.25" customHeight="1" x14ac:dyDescent="0.25"/>
    <row r="1041" s="7" customFormat="1" ht="14.25" customHeight="1" x14ac:dyDescent="0.25"/>
    <row r="1042" s="7" customFormat="1" ht="14.25" customHeight="1" x14ac:dyDescent="0.25"/>
    <row r="1043" s="7" customFormat="1" ht="14.25" customHeight="1" x14ac:dyDescent="0.25"/>
    <row r="1044" s="7" customFormat="1" ht="14.25" customHeight="1" x14ac:dyDescent="0.25"/>
    <row r="1045" s="7" customFormat="1" ht="14.25" customHeight="1" x14ac:dyDescent="0.25"/>
    <row r="1046" s="7" customFormat="1" ht="14.25" customHeight="1" x14ac:dyDescent="0.25"/>
    <row r="1047" s="7" customFormat="1" ht="14.25" customHeight="1" x14ac:dyDescent="0.25"/>
    <row r="1048" s="7" customFormat="1" ht="14.25" customHeight="1" x14ac:dyDescent="0.25"/>
    <row r="1049" s="7" customFormat="1" ht="14.25" customHeight="1" x14ac:dyDescent="0.25"/>
    <row r="1050" s="7" customFormat="1" ht="14.25" customHeight="1" x14ac:dyDescent="0.25"/>
    <row r="1051" s="7" customFormat="1" ht="14.25" customHeight="1" x14ac:dyDescent="0.25"/>
    <row r="1052" s="7" customFormat="1" ht="14.25" customHeight="1" x14ac:dyDescent="0.25"/>
    <row r="1053" s="7" customFormat="1" ht="14.25" customHeight="1" x14ac:dyDescent="0.25"/>
    <row r="1054" s="7" customFormat="1" ht="14.25" customHeight="1" x14ac:dyDescent="0.25"/>
  </sheetData>
  <sheetProtection algorithmName="SHA-512" hashValue="KHXYbsgsoLDpxVPx2kJfbTmux29D4RTWAUIxlswUfobFFAomJr0Kx5vSlVnggMTbUiHdIPdUElRhnNMY4ZN/Sg==" saltValue="Y5GSVZLl7Ofrls70Qq+5xA==" spinCount="100000" sheet="1" objects="1" scenarios="1"/>
  <mergeCells count="11">
    <mergeCell ref="A9:M9"/>
    <mergeCell ref="C72:E72"/>
    <mergeCell ref="C82:E82"/>
    <mergeCell ref="C84:E84"/>
    <mergeCell ref="A1:M1"/>
    <mergeCell ref="A2:M2"/>
    <mergeCell ref="A3:M3"/>
    <mergeCell ref="A4:M4"/>
    <mergeCell ref="A5:M5"/>
    <mergeCell ref="A6:M6"/>
    <mergeCell ref="A7:M8"/>
  </mergeCells>
  <hyperlinks>
    <hyperlink ref="B64"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144"/>
  <sheetViews>
    <sheetView showGridLines="0" view="pageBreakPreview" topLeftCell="A204" zoomScale="85" zoomScaleNormal="70" zoomScaleSheetLayoutView="85" workbookViewId="0">
      <selection activeCell="D179" sqref="D179:D182"/>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26"/>
      <c r="B1" s="227"/>
      <c r="C1" s="227"/>
      <c r="D1" s="227"/>
      <c r="E1" s="227"/>
      <c r="F1" s="227"/>
      <c r="G1" s="227"/>
      <c r="H1" s="227"/>
      <c r="I1" s="227"/>
      <c r="J1" s="227"/>
      <c r="K1" s="227"/>
      <c r="L1" s="227"/>
      <c r="M1" s="228"/>
    </row>
    <row r="2" spans="1:13" ht="18" customHeight="1" x14ac:dyDescent="0.2">
      <c r="A2" s="229" t="s">
        <v>0</v>
      </c>
      <c r="B2" s="230"/>
      <c r="C2" s="230"/>
      <c r="D2" s="230"/>
      <c r="E2" s="230"/>
      <c r="F2" s="230"/>
      <c r="G2" s="230"/>
      <c r="H2" s="230"/>
      <c r="I2" s="230"/>
      <c r="J2" s="230"/>
      <c r="K2" s="230"/>
      <c r="L2" s="230"/>
      <c r="M2" s="231"/>
    </row>
    <row r="3" spans="1:13" ht="18" customHeight="1" x14ac:dyDescent="0.2">
      <c r="A3" s="229" t="s">
        <v>1</v>
      </c>
      <c r="B3" s="230"/>
      <c r="C3" s="230"/>
      <c r="D3" s="230"/>
      <c r="E3" s="230"/>
      <c r="F3" s="230"/>
      <c r="G3" s="230"/>
      <c r="H3" s="230"/>
      <c r="I3" s="230"/>
      <c r="J3" s="230"/>
      <c r="K3" s="230"/>
      <c r="L3" s="230"/>
      <c r="M3" s="231"/>
    </row>
    <row r="4" spans="1:13" ht="18" customHeight="1" x14ac:dyDescent="0.2">
      <c r="A4" s="229" t="s">
        <v>2</v>
      </c>
      <c r="B4" s="230"/>
      <c r="C4" s="230"/>
      <c r="D4" s="230"/>
      <c r="E4" s="230"/>
      <c r="F4" s="230"/>
      <c r="G4" s="230"/>
      <c r="H4" s="230"/>
      <c r="I4" s="230"/>
      <c r="J4" s="230"/>
      <c r="K4" s="230"/>
      <c r="L4" s="230"/>
      <c r="M4" s="231"/>
    </row>
    <row r="5" spans="1:13" ht="18" customHeight="1" x14ac:dyDescent="0.2">
      <c r="A5" s="229">
        <v>2024</v>
      </c>
      <c r="B5" s="230"/>
      <c r="C5" s="230"/>
      <c r="D5" s="230"/>
      <c r="E5" s="230"/>
      <c r="F5" s="230"/>
      <c r="G5" s="230"/>
      <c r="H5" s="230"/>
      <c r="I5" s="230"/>
      <c r="J5" s="230"/>
      <c r="K5" s="230"/>
      <c r="L5" s="230"/>
      <c r="M5" s="231"/>
    </row>
    <row r="6" spans="1:13" ht="14.25" customHeight="1" x14ac:dyDescent="0.2">
      <c r="A6" s="223"/>
      <c r="B6" s="224"/>
      <c r="C6" s="224"/>
      <c r="D6" s="224"/>
      <c r="E6" s="224"/>
      <c r="F6" s="224"/>
      <c r="G6" s="224"/>
      <c r="H6" s="224"/>
      <c r="I6" s="224"/>
      <c r="J6" s="224"/>
      <c r="K6" s="224"/>
      <c r="L6" s="224"/>
      <c r="M6" s="225"/>
    </row>
    <row r="7" spans="1:13" ht="14.25" customHeight="1" x14ac:dyDescent="0.2">
      <c r="A7" s="164" t="s">
        <v>17</v>
      </c>
      <c r="B7" s="232"/>
      <c r="C7" s="232"/>
      <c r="D7" s="232"/>
      <c r="E7" s="232"/>
      <c r="F7" s="232"/>
      <c r="G7" s="232"/>
      <c r="H7" s="232"/>
      <c r="I7" s="232"/>
      <c r="J7" s="232"/>
      <c r="K7" s="232"/>
      <c r="L7" s="232"/>
      <c r="M7" s="233"/>
    </row>
    <row r="8" spans="1:13" ht="14.25" customHeight="1" thickBot="1" x14ac:dyDescent="0.25">
      <c r="A8" s="234"/>
      <c r="B8" s="235"/>
      <c r="C8" s="235"/>
      <c r="D8" s="235"/>
      <c r="E8" s="235"/>
      <c r="F8" s="235"/>
      <c r="G8" s="235"/>
      <c r="H8" s="235"/>
      <c r="I8" s="235"/>
      <c r="J8" s="235"/>
      <c r="K8" s="235"/>
      <c r="L8" s="235"/>
      <c r="M8" s="236"/>
    </row>
    <row r="9" spans="1:13" ht="52.5" customHeight="1" thickBot="1" x14ac:dyDescent="0.25">
      <c r="A9" s="208" t="s">
        <v>421</v>
      </c>
      <c r="B9" s="237"/>
      <c r="C9" s="237"/>
      <c r="D9" s="237"/>
      <c r="E9" s="237"/>
      <c r="F9" s="237"/>
      <c r="G9" s="237"/>
      <c r="H9" s="237"/>
      <c r="I9" s="237"/>
      <c r="J9" s="237"/>
      <c r="K9" s="237"/>
      <c r="L9" s="237"/>
      <c r="M9" s="238"/>
    </row>
    <row r="10" spans="1:13" ht="14.25" customHeight="1" x14ac:dyDescent="0.2">
      <c r="A10" s="68"/>
      <c r="M10" s="99"/>
    </row>
    <row r="11" spans="1:13" ht="14.25" hidden="1" customHeight="1" x14ac:dyDescent="0.2">
      <c r="A11" s="68"/>
      <c r="B11" s="8" t="s">
        <v>43</v>
      </c>
      <c r="C11" s="9" t="s">
        <v>44</v>
      </c>
      <c r="D11" s="8" t="s">
        <v>45</v>
      </c>
      <c r="E11" s="9" t="s">
        <v>46</v>
      </c>
      <c r="F11" s="9" t="s">
        <v>47</v>
      </c>
      <c r="G11" s="9" t="s">
        <v>48</v>
      </c>
      <c r="H11" s="9" t="s">
        <v>513</v>
      </c>
      <c r="I11" s="9" t="s">
        <v>517</v>
      </c>
      <c r="J11" s="9" t="s">
        <v>51</v>
      </c>
      <c r="K11" s="9" t="s">
        <v>514</v>
      </c>
      <c r="M11" s="99"/>
    </row>
    <row r="12" spans="1:13" ht="14.25" hidden="1" customHeight="1" x14ac:dyDescent="0.2">
      <c r="A12" s="68"/>
      <c r="B12" s="157" t="s">
        <v>117</v>
      </c>
      <c r="C12" s="142" t="s">
        <v>118</v>
      </c>
      <c r="D12" s="143" t="s">
        <v>43</v>
      </c>
      <c r="E12" s="144">
        <v>171</v>
      </c>
      <c r="F12" s="145" t="s">
        <v>17</v>
      </c>
      <c r="G12" s="145" t="s">
        <v>119</v>
      </c>
      <c r="H12" s="145" t="s">
        <v>56</v>
      </c>
      <c r="I12" s="146">
        <v>0</v>
      </c>
      <c r="J12" s="148">
        <v>0.16666666666666669</v>
      </c>
      <c r="K12" s="146">
        <v>0</v>
      </c>
      <c r="M12" s="99"/>
    </row>
    <row r="13" spans="1:13" ht="14.25" hidden="1" customHeight="1" x14ac:dyDescent="0.2">
      <c r="A13" s="68"/>
      <c r="B13" s="157" t="s">
        <v>120</v>
      </c>
      <c r="C13" s="142" t="s">
        <v>121</v>
      </c>
      <c r="D13" s="143" t="s">
        <v>43</v>
      </c>
      <c r="E13" s="144">
        <v>172</v>
      </c>
      <c r="F13" s="145" t="s">
        <v>17</v>
      </c>
      <c r="G13" s="145" t="s">
        <v>119</v>
      </c>
      <c r="H13" s="145" t="s">
        <v>56</v>
      </c>
      <c r="I13" s="146">
        <v>0</v>
      </c>
      <c r="J13" s="148">
        <v>0.16666666666666669</v>
      </c>
      <c r="K13" s="146">
        <v>0</v>
      </c>
      <c r="M13" s="99"/>
    </row>
    <row r="14" spans="1:13" ht="14.25" hidden="1" customHeight="1" x14ac:dyDescent="0.2">
      <c r="A14" s="68"/>
      <c r="B14" s="157" t="s">
        <v>122</v>
      </c>
      <c r="C14" s="142" t="s">
        <v>123</v>
      </c>
      <c r="D14" s="143" t="s">
        <v>43</v>
      </c>
      <c r="E14" s="144">
        <v>173</v>
      </c>
      <c r="F14" s="145" t="s">
        <v>17</v>
      </c>
      <c r="G14" s="145" t="s">
        <v>119</v>
      </c>
      <c r="H14" s="145" t="s">
        <v>56</v>
      </c>
      <c r="I14" s="148">
        <v>0</v>
      </c>
      <c r="J14" s="148">
        <v>0.16666666666666669</v>
      </c>
      <c r="K14" s="146">
        <v>0</v>
      </c>
      <c r="M14" s="99"/>
    </row>
    <row r="15" spans="1:13" ht="14.25" hidden="1" customHeight="1" x14ac:dyDescent="0.2">
      <c r="A15" s="68"/>
      <c r="B15" s="157" t="s">
        <v>124</v>
      </c>
      <c r="C15" s="142" t="s">
        <v>125</v>
      </c>
      <c r="D15" s="143" t="s">
        <v>43</v>
      </c>
      <c r="E15" s="144">
        <v>174</v>
      </c>
      <c r="F15" s="145" t="s">
        <v>17</v>
      </c>
      <c r="G15" s="145" t="s">
        <v>119</v>
      </c>
      <c r="H15" s="145" t="s">
        <v>56</v>
      </c>
      <c r="I15" s="148">
        <v>0</v>
      </c>
      <c r="J15" s="148">
        <v>0.16666666666666669</v>
      </c>
      <c r="K15" s="146">
        <v>0</v>
      </c>
      <c r="M15" s="99"/>
    </row>
    <row r="16" spans="1:13" ht="14.25" hidden="1" customHeight="1" x14ac:dyDescent="0.2">
      <c r="A16" s="68"/>
      <c r="B16" s="157" t="s">
        <v>126</v>
      </c>
      <c r="C16" s="142" t="s">
        <v>127</v>
      </c>
      <c r="D16" s="143" t="s">
        <v>43</v>
      </c>
      <c r="E16" s="144">
        <v>175</v>
      </c>
      <c r="F16" s="145" t="s">
        <v>17</v>
      </c>
      <c r="G16" s="145" t="s">
        <v>119</v>
      </c>
      <c r="H16" s="145" t="s">
        <v>56</v>
      </c>
      <c r="I16" s="148">
        <v>0</v>
      </c>
      <c r="J16" s="148">
        <v>0.16666666666666669</v>
      </c>
      <c r="K16" s="146">
        <v>0</v>
      </c>
      <c r="M16" s="99"/>
    </row>
    <row r="17" spans="1:13" ht="14.25" hidden="1" customHeight="1" x14ac:dyDescent="0.2">
      <c r="A17" s="68"/>
      <c r="B17" s="157" t="s">
        <v>128</v>
      </c>
      <c r="C17" s="142" t="s">
        <v>129</v>
      </c>
      <c r="D17" s="143" t="s">
        <v>43</v>
      </c>
      <c r="E17" s="144">
        <v>176</v>
      </c>
      <c r="F17" s="145" t="s">
        <v>17</v>
      </c>
      <c r="G17" s="145" t="s">
        <v>119</v>
      </c>
      <c r="H17" s="145" t="s">
        <v>56</v>
      </c>
      <c r="I17" s="146">
        <v>0</v>
      </c>
      <c r="J17" s="148">
        <v>0.16666666666666669</v>
      </c>
      <c r="K17" s="146">
        <v>0</v>
      </c>
      <c r="M17" s="99"/>
    </row>
    <row r="18" spans="1:13" ht="14.25" hidden="1" customHeight="1" x14ac:dyDescent="0.2">
      <c r="A18" s="68"/>
      <c r="B18" s="157" t="s">
        <v>130</v>
      </c>
      <c r="C18" s="142" t="s">
        <v>131</v>
      </c>
      <c r="D18" s="143" t="s">
        <v>593</v>
      </c>
      <c r="E18" s="144">
        <v>180</v>
      </c>
      <c r="F18" s="145" t="s">
        <v>17</v>
      </c>
      <c r="G18" s="145" t="s">
        <v>119</v>
      </c>
      <c r="H18" s="145" t="s">
        <v>56</v>
      </c>
      <c r="I18" s="146">
        <v>0</v>
      </c>
      <c r="J18" s="148">
        <v>0.16666666666666669</v>
      </c>
      <c r="K18" s="146">
        <v>0</v>
      </c>
      <c r="M18" s="99"/>
    </row>
    <row r="19" spans="1:13" ht="14.25" hidden="1" customHeight="1" x14ac:dyDescent="0.2">
      <c r="A19" s="68"/>
      <c r="B19" s="157" t="s">
        <v>132</v>
      </c>
      <c r="C19" s="142" t="s">
        <v>133</v>
      </c>
      <c r="D19" s="143" t="s">
        <v>593</v>
      </c>
      <c r="E19" s="144">
        <v>181</v>
      </c>
      <c r="F19" s="145" t="s">
        <v>17</v>
      </c>
      <c r="G19" s="145" t="s">
        <v>119</v>
      </c>
      <c r="H19" s="145" t="s">
        <v>56</v>
      </c>
      <c r="I19" s="146">
        <v>0</v>
      </c>
      <c r="J19" s="148">
        <v>0.16666666666666669</v>
      </c>
      <c r="K19" s="146">
        <v>0</v>
      </c>
      <c r="M19" s="99"/>
    </row>
    <row r="20" spans="1:13" ht="14.25" hidden="1" customHeight="1" x14ac:dyDescent="0.2">
      <c r="A20" s="68"/>
      <c r="B20" s="157" t="s">
        <v>134</v>
      </c>
      <c r="C20" s="142" t="s">
        <v>135</v>
      </c>
      <c r="D20" s="143" t="s">
        <v>593</v>
      </c>
      <c r="E20" s="144">
        <v>182</v>
      </c>
      <c r="F20" s="145" t="s">
        <v>17</v>
      </c>
      <c r="G20" s="145" t="s">
        <v>119</v>
      </c>
      <c r="H20" s="145" t="s">
        <v>56</v>
      </c>
      <c r="I20" s="148">
        <v>0</v>
      </c>
      <c r="J20" s="148">
        <v>0.16666666666666669</v>
      </c>
      <c r="K20" s="146">
        <v>0</v>
      </c>
      <c r="M20" s="99"/>
    </row>
    <row r="21" spans="1:13" ht="14.25" hidden="1" customHeight="1" x14ac:dyDescent="0.2">
      <c r="A21" s="68"/>
      <c r="B21" s="157" t="s">
        <v>136</v>
      </c>
      <c r="C21" s="142" t="s">
        <v>137</v>
      </c>
      <c r="D21" s="143" t="s">
        <v>593</v>
      </c>
      <c r="E21" s="144">
        <v>183</v>
      </c>
      <c r="F21" s="145" t="s">
        <v>17</v>
      </c>
      <c r="G21" s="145" t="s">
        <v>119</v>
      </c>
      <c r="H21" s="145" t="s">
        <v>56</v>
      </c>
      <c r="I21" s="148">
        <v>0</v>
      </c>
      <c r="J21" s="148">
        <v>0.16666666666666669</v>
      </c>
      <c r="K21" s="146">
        <v>0</v>
      </c>
      <c r="M21" s="99"/>
    </row>
    <row r="22" spans="1:13" ht="14.25" hidden="1" customHeight="1" x14ac:dyDescent="0.2">
      <c r="A22" s="68"/>
      <c r="B22" s="157" t="s">
        <v>138</v>
      </c>
      <c r="C22" s="142" t="s">
        <v>139</v>
      </c>
      <c r="D22" s="143" t="s">
        <v>593</v>
      </c>
      <c r="E22" s="144">
        <v>184</v>
      </c>
      <c r="F22" s="145" t="s">
        <v>17</v>
      </c>
      <c r="G22" s="145" t="s">
        <v>119</v>
      </c>
      <c r="H22" s="145" t="s">
        <v>56</v>
      </c>
      <c r="I22" s="148">
        <v>0</v>
      </c>
      <c r="J22" s="148">
        <v>0.16666666666666669</v>
      </c>
      <c r="K22" s="146">
        <v>0</v>
      </c>
      <c r="M22" s="99"/>
    </row>
    <row r="23" spans="1:13" ht="14.25" hidden="1" customHeight="1" x14ac:dyDescent="0.2">
      <c r="A23" s="68"/>
      <c r="B23" s="157" t="s">
        <v>140</v>
      </c>
      <c r="C23" s="142" t="s">
        <v>141</v>
      </c>
      <c r="D23" s="143" t="s">
        <v>593</v>
      </c>
      <c r="E23" s="144">
        <v>185</v>
      </c>
      <c r="F23" s="145" t="s">
        <v>17</v>
      </c>
      <c r="G23" s="145" t="s">
        <v>119</v>
      </c>
      <c r="H23" s="145" t="s">
        <v>56</v>
      </c>
      <c r="I23" s="146">
        <v>0</v>
      </c>
      <c r="J23" s="148">
        <v>0.16666666666666669</v>
      </c>
      <c r="K23" s="146">
        <v>0</v>
      </c>
      <c r="M23" s="99"/>
    </row>
    <row r="24" spans="1:13" ht="14.25" hidden="1" customHeight="1" x14ac:dyDescent="0.2">
      <c r="A24" s="68"/>
      <c r="B24" s="157" t="s">
        <v>142</v>
      </c>
      <c r="C24" s="142" t="s">
        <v>143</v>
      </c>
      <c r="D24" s="143" t="s">
        <v>54</v>
      </c>
      <c r="E24" s="144">
        <v>189</v>
      </c>
      <c r="F24" s="145" t="s">
        <v>17</v>
      </c>
      <c r="G24" s="145" t="s">
        <v>119</v>
      </c>
      <c r="H24" s="145" t="s">
        <v>56</v>
      </c>
      <c r="I24" s="148">
        <v>6.6666666666666666E-2</v>
      </c>
      <c r="J24" s="148">
        <v>0.16666666666666669</v>
      </c>
      <c r="K24" s="146">
        <v>1.1111111111111112E-2</v>
      </c>
      <c r="M24" s="99"/>
    </row>
    <row r="25" spans="1:13" ht="14.25" hidden="1" customHeight="1" x14ac:dyDescent="0.2">
      <c r="A25" s="68"/>
      <c r="B25" s="157" t="s">
        <v>144</v>
      </c>
      <c r="C25" s="142" t="s">
        <v>145</v>
      </c>
      <c r="D25" s="143" t="s">
        <v>43</v>
      </c>
      <c r="E25" s="144">
        <v>190</v>
      </c>
      <c r="F25" s="145" t="s">
        <v>17</v>
      </c>
      <c r="G25" s="145" t="s">
        <v>119</v>
      </c>
      <c r="H25" s="145" t="s">
        <v>56</v>
      </c>
      <c r="I25" s="148">
        <v>0</v>
      </c>
      <c r="J25" s="148">
        <v>0.16666666666666669</v>
      </c>
      <c r="K25" s="146">
        <v>0</v>
      </c>
      <c r="M25" s="99"/>
    </row>
    <row r="26" spans="1:13" ht="14.25" hidden="1" customHeight="1" x14ac:dyDescent="0.2">
      <c r="A26" s="68"/>
      <c r="B26" s="157" t="s">
        <v>146</v>
      </c>
      <c r="C26" s="142" t="s">
        <v>147</v>
      </c>
      <c r="D26" s="143" t="s">
        <v>43</v>
      </c>
      <c r="E26" s="144">
        <v>191</v>
      </c>
      <c r="F26" s="145" t="s">
        <v>17</v>
      </c>
      <c r="G26" s="145" t="s">
        <v>119</v>
      </c>
      <c r="H26" s="145" t="s">
        <v>56</v>
      </c>
      <c r="I26" s="148">
        <v>0</v>
      </c>
      <c r="J26" s="148">
        <v>0.16666666666666669</v>
      </c>
      <c r="K26" s="146">
        <v>0</v>
      </c>
      <c r="M26" s="99"/>
    </row>
    <row r="27" spans="1:13" ht="14.25" hidden="1" customHeight="1" x14ac:dyDescent="0.2">
      <c r="A27" s="68"/>
      <c r="B27" s="157" t="s">
        <v>148</v>
      </c>
      <c r="C27" s="142" t="s">
        <v>149</v>
      </c>
      <c r="D27" s="143" t="s">
        <v>43</v>
      </c>
      <c r="E27" s="144">
        <v>192</v>
      </c>
      <c r="F27" s="145" t="s">
        <v>17</v>
      </c>
      <c r="G27" s="145" t="s">
        <v>119</v>
      </c>
      <c r="H27" s="145" t="s">
        <v>56</v>
      </c>
      <c r="I27" s="148">
        <v>0</v>
      </c>
      <c r="J27" s="148">
        <v>0.16666666666666669</v>
      </c>
      <c r="K27" s="146">
        <v>0</v>
      </c>
      <c r="M27" s="99"/>
    </row>
    <row r="28" spans="1:13" ht="14.25" hidden="1" customHeight="1" x14ac:dyDescent="0.2">
      <c r="A28" s="68"/>
      <c r="B28" s="157" t="s">
        <v>150</v>
      </c>
      <c r="C28" s="142" t="s">
        <v>151</v>
      </c>
      <c r="D28" s="143" t="s">
        <v>43</v>
      </c>
      <c r="E28" s="144">
        <v>193</v>
      </c>
      <c r="F28" s="145" t="s">
        <v>17</v>
      </c>
      <c r="G28" s="145" t="s">
        <v>119</v>
      </c>
      <c r="H28" s="145" t="s">
        <v>56</v>
      </c>
      <c r="I28" s="148">
        <v>0</v>
      </c>
      <c r="J28" s="148">
        <v>0.16666666666666669</v>
      </c>
      <c r="K28" s="146">
        <v>0</v>
      </c>
      <c r="M28" s="99"/>
    </row>
    <row r="29" spans="1:13" ht="14.25" hidden="1" customHeight="1" x14ac:dyDescent="0.2">
      <c r="A29" s="68"/>
      <c r="B29" s="157" t="s">
        <v>152</v>
      </c>
      <c r="C29" s="142" t="s">
        <v>153</v>
      </c>
      <c r="D29" s="143" t="s">
        <v>43</v>
      </c>
      <c r="E29" s="144">
        <v>194</v>
      </c>
      <c r="F29" s="145" t="s">
        <v>17</v>
      </c>
      <c r="G29" s="145" t="s">
        <v>119</v>
      </c>
      <c r="H29" s="145" t="s">
        <v>56</v>
      </c>
      <c r="I29" s="148">
        <v>0</v>
      </c>
      <c r="J29" s="148">
        <v>0.16666666666666669</v>
      </c>
      <c r="K29" s="146">
        <v>0</v>
      </c>
      <c r="M29" s="99"/>
    </row>
    <row r="30" spans="1:13" ht="14.25" hidden="1" customHeight="1" x14ac:dyDescent="0.2">
      <c r="A30" s="68"/>
      <c r="B30" s="157" t="s">
        <v>154</v>
      </c>
      <c r="C30" s="142" t="s">
        <v>155</v>
      </c>
      <c r="D30" s="143" t="s">
        <v>54</v>
      </c>
      <c r="E30" s="144">
        <v>198</v>
      </c>
      <c r="F30" s="145" t="s">
        <v>17</v>
      </c>
      <c r="G30" s="145" t="s">
        <v>119</v>
      </c>
      <c r="H30" s="145" t="s">
        <v>56</v>
      </c>
      <c r="I30" s="148">
        <v>6.6666666666666666E-2</v>
      </c>
      <c r="J30" s="148">
        <v>0.16666666666666669</v>
      </c>
      <c r="K30" s="146">
        <v>1.1111111111111112E-2</v>
      </c>
      <c r="M30" s="99"/>
    </row>
    <row r="31" spans="1:13" ht="14.25" hidden="1" customHeight="1" x14ac:dyDescent="0.2">
      <c r="A31" s="68"/>
      <c r="B31" s="157" t="s">
        <v>156</v>
      </c>
      <c r="C31" s="142" t="s">
        <v>157</v>
      </c>
      <c r="D31" s="143" t="s">
        <v>43</v>
      </c>
      <c r="E31" s="144">
        <v>199</v>
      </c>
      <c r="F31" s="145" t="s">
        <v>17</v>
      </c>
      <c r="G31" s="145" t="s">
        <v>119</v>
      </c>
      <c r="H31" s="145" t="s">
        <v>56</v>
      </c>
      <c r="I31" s="148">
        <v>0</v>
      </c>
      <c r="J31" s="148">
        <v>0.16666666666666669</v>
      </c>
      <c r="K31" s="146">
        <v>0</v>
      </c>
      <c r="M31" s="99"/>
    </row>
    <row r="32" spans="1:13" ht="15" hidden="1" customHeight="1" x14ac:dyDescent="0.2">
      <c r="A32" s="68"/>
      <c r="B32" s="157" t="s">
        <v>158</v>
      </c>
      <c r="C32" s="142" t="s">
        <v>159</v>
      </c>
      <c r="D32" s="143" t="s">
        <v>43</v>
      </c>
      <c r="E32" s="144">
        <v>200</v>
      </c>
      <c r="F32" s="145" t="s">
        <v>17</v>
      </c>
      <c r="G32" s="145" t="s">
        <v>119</v>
      </c>
      <c r="H32" s="145" t="s">
        <v>56</v>
      </c>
      <c r="I32" s="148">
        <v>0</v>
      </c>
      <c r="J32" s="148">
        <v>0.16666666666666669</v>
      </c>
      <c r="K32" s="146">
        <v>0</v>
      </c>
      <c r="M32" s="99"/>
    </row>
    <row r="33" spans="1:13" ht="15" hidden="1" customHeight="1" x14ac:dyDescent="0.2">
      <c r="A33" s="68"/>
      <c r="B33" s="157" t="s">
        <v>160</v>
      </c>
      <c r="C33" s="142" t="s">
        <v>161</v>
      </c>
      <c r="D33" s="143" t="s">
        <v>43</v>
      </c>
      <c r="E33" s="144">
        <v>201</v>
      </c>
      <c r="F33" s="145" t="s">
        <v>17</v>
      </c>
      <c r="G33" s="145" t="s">
        <v>119</v>
      </c>
      <c r="H33" s="145" t="s">
        <v>56</v>
      </c>
      <c r="I33" s="148">
        <v>0</v>
      </c>
      <c r="J33" s="148">
        <v>0.16666666666666669</v>
      </c>
      <c r="K33" s="146">
        <v>0</v>
      </c>
      <c r="M33" s="99"/>
    </row>
    <row r="34" spans="1:13" ht="14.25" hidden="1" customHeight="1" x14ac:dyDescent="0.2">
      <c r="A34" s="68"/>
      <c r="B34" s="157" t="s">
        <v>162</v>
      </c>
      <c r="C34" s="142" t="s">
        <v>163</v>
      </c>
      <c r="D34" s="143" t="s">
        <v>43</v>
      </c>
      <c r="E34" s="144">
        <v>202</v>
      </c>
      <c r="F34" s="145" t="s">
        <v>17</v>
      </c>
      <c r="G34" s="145" t="s">
        <v>119</v>
      </c>
      <c r="H34" s="145" t="s">
        <v>56</v>
      </c>
      <c r="I34" s="148">
        <v>0</v>
      </c>
      <c r="J34" s="148">
        <v>0.16666666666666669</v>
      </c>
      <c r="K34" s="146">
        <v>0</v>
      </c>
      <c r="M34" s="99"/>
    </row>
    <row r="35" spans="1:13" ht="14.25" hidden="1" customHeight="1" x14ac:dyDescent="0.2">
      <c r="A35" s="68"/>
      <c r="B35" s="157" t="s">
        <v>164</v>
      </c>
      <c r="C35" s="142" t="s">
        <v>165</v>
      </c>
      <c r="D35" s="143" t="s">
        <v>43</v>
      </c>
      <c r="E35" s="144">
        <v>203</v>
      </c>
      <c r="F35" s="145" t="s">
        <v>17</v>
      </c>
      <c r="G35" s="145" t="s">
        <v>119</v>
      </c>
      <c r="H35" s="145" t="s">
        <v>56</v>
      </c>
      <c r="I35" s="148">
        <v>0</v>
      </c>
      <c r="J35" s="148">
        <v>0.16666666666666669</v>
      </c>
      <c r="K35" s="146">
        <v>0</v>
      </c>
      <c r="M35" s="99"/>
    </row>
    <row r="36" spans="1:13" ht="14.25" hidden="1" customHeight="1" x14ac:dyDescent="0.2">
      <c r="A36" s="68"/>
      <c r="B36" s="157" t="s">
        <v>166</v>
      </c>
      <c r="C36" s="142" t="s">
        <v>167</v>
      </c>
      <c r="D36" s="143" t="s">
        <v>43</v>
      </c>
      <c r="E36" s="144">
        <v>207</v>
      </c>
      <c r="F36" s="145" t="s">
        <v>17</v>
      </c>
      <c r="G36" s="145" t="s">
        <v>119</v>
      </c>
      <c r="H36" s="145" t="s">
        <v>56</v>
      </c>
      <c r="I36" s="148">
        <v>0</v>
      </c>
      <c r="J36" s="148">
        <v>0.16666666666666669</v>
      </c>
      <c r="K36" s="146">
        <v>0</v>
      </c>
      <c r="M36" s="99"/>
    </row>
    <row r="37" spans="1:13" ht="14.25" hidden="1" customHeight="1" x14ac:dyDescent="0.2">
      <c r="A37" s="68"/>
      <c r="B37" s="157" t="s">
        <v>168</v>
      </c>
      <c r="C37" s="142" t="s">
        <v>169</v>
      </c>
      <c r="D37" s="143" t="s">
        <v>43</v>
      </c>
      <c r="E37" s="144">
        <v>208</v>
      </c>
      <c r="F37" s="145" t="s">
        <v>17</v>
      </c>
      <c r="G37" s="145" t="s">
        <v>119</v>
      </c>
      <c r="H37" s="145" t="s">
        <v>56</v>
      </c>
      <c r="I37" s="148">
        <v>0</v>
      </c>
      <c r="J37" s="148">
        <v>0.16666666666666669</v>
      </c>
      <c r="K37" s="146">
        <v>0</v>
      </c>
      <c r="M37" s="99"/>
    </row>
    <row r="38" spans="1:13" ht="14.25" hidden="1" customHeight="1" x14ac:dyDescent="0.2">
      <c r="A38" s="68"/>
      <c r="B38" s="157" t="s">
        <v>170</v>
      </c>
      <c r="C38" s="142" t="s">
        <v>171</v>
      </c>
      <c r="D38" s="143" t="s">
        <v>43</v>
      </c>
      <c r="E38" s="144">
        <v>209</v>
      </c>
      <c r="F38" s="145" t="s">
        <v>17</v>
      </c>
      <c r="G38" s="145" t="s">
        <v>119</v>
      </c>
      <c r="H38" s="145" t="s">
        <v>56</v>
      </c>
      <c r="I38" s="148">
        <v>0</v>
      </c>
      <c r="J38" s="148">
        <v>0.16666666666666669</v>
      </c>
      <c r="K38" s="146">
        <v>0</v>
      </c>
      <c r="M38" s="99"/>
    </row>
    <row r="39" spans="1:13" ht="14.25" hidden="1" customHeight="1" x14ac:dyDescent="0.2">
      <c r="A39" s="68"/>
      <c r="B39" s="157" t="s">
        <v>172</v>
      </c>
      <c r="C39" s="142" t="s">
        <v>173</v>
      </c>
      <c r="D39" s="143" t="s">
        <v>43</v>
      </c>
      <c r="E39" s="144">
        <v>210</v>
      </c>
      <c r="F39" s="145" t="s">
        <v>17</v>
      </c>
      <c r="G39" s="145" t="s">
        <v>119</v>
      </c>
      <c r="H39" s="145" t="s">
        <v>56</v>
      </c>
      <c r="I39" s="148">
        <v>0</v>
      </c>
      <c r="J39" s="148">
        <v>0.16666666666666669</v>
      </c>
      <c r="K39" s="146">
        <v>0</v>
      </c>
      <c r="M39" s="99"/>
    </row>
    <row r="40" spans="1:13" ht="14.25" hidden="1" customHeight="1" x14ac:dyDescent="0.2">
      <c r="A40" s="68"/>
      <c r="B40" s="157" t="s">
        <v>174</v>
      </c>
      <c r="C40" s="142" t="s">
        <v>175</v>
      </c>
      <c r="D40" s="143" t="s">
        <v>43</v>
      </c>
      <c r="E40" s="144">
        <v>211</v>
      </c>
      <c r="F40" s="145" t="s">
        <v>17</v>
      </c>
      <c r="G40" s="145" t="s">
        <v>119</v>
      </c>
      <c r="H40" s="145" t="s">
        <v>56</v>
      </c>
      <c r="I40" s="148">
        <v>0</v>
      </c>
      <c r="J40" s="148">
        <v>0.16666666666666669</v>
      </c>
      <c r="K40" s="146">
        <v>0</v>
      </c>
      <c r="M40" s="99"/>
    </row>
    <row r="41" spans="1:13" ht="14.25" hidden="1" customHeight="1" x14ac:dyDescent="0.2">
      <c r="A41" s="68"/>
      <c r="B41" s="157" t="s">
        <v>176</v>
      </c>
      <c r="C41" s="142" t="s">
        <v>177</v>
      </c>
      <c r="D41" s="143" t="s">
        <v>43</v>
      </c>
      <c r="E41" s="144">
        <v>212</v>
      </c>
      <c r="F41" s="145" t="s">
        <v>17</v>
      </c>
      <c r="G41" s="145" t="s">
        <v>119</v>
      </c>
      <c r="H41" s="145" t="s">
        <v>56</v>
      </c>
      <c r="I41" s="148">
        <v>0</v>
      </c>
      <c r="J41" s="148">
        <v>0.16666666666666669</v>
      </c>
      <c r="K41" s="146">
        <v>0</v>
      </c>
      <c r="M41" s="99"/>
    </row>
    <row r="42" spans="1:13" ht="14.25" hidden="1" customHeight="1" x14ac:dyDescent="0.25">
      <c r="A42" s="68"/>
      <c r="B42" s="159" t="s">
        <v>674</v>
      </c>
      <c r="C42" s="142" t="s">
        <v>594</v>
      </c>
      <c r="D42" s="143" t="s">
        <v>54</v>
      </c>
      <c r="E42" s="144">
        <v>216</v>
      </c>
      <c r="F42" s="145" t="s">
        <v>17</v>
      </c>
      <c r="G42" s="145" t="s">
        <v>119</v>
      </c>
      <c r="H42" s="145" t="s">
        <v>56</v>
      </c>
      <c r="I42" s="148">
        <v>6.6666666666666666E-2</v>
      </c>
      <c r="J42" s="148">
        <v>0.16666666666666669</v>
      </c>
      <c r="K42" s="146">
        <v>1.1111111111111112E-2</v>
      </c>
      <c r="M42" s="99"/>
    </row>
    <row r="43" spans="1:13" ht="14.25" hidden="1" customHeight="1" x14ac:dyDescent="0.25">
      <c r="A43" s="68"/>
      <c r="B43" s="159" t="s">
        <v>675</v>
      </c>
      <c r="C43" s="142" t="s">
        <v>595</v>
      </c>
      <c r="D43" s="143" t="s">
        <v>43</v>
      </c>
      <c r="E43" s="144">
        <v>217</v>
      </c>
      <c r="F43" s="145" t="s">
        <v>17</v>
      </c>
      <c r="G43" s="145" t="s">
        <v>119</v>
      </c>
      <c r="H43" s="145" t="s">
        <v>56</v>
      </c>
      <c r="I43" s="148">
        <v>0</v>
      </c>
      <c r="J43" s="148">
        <v>0.16666666666666669</v>
      </c>
      <c r="K43" s="146">
        <v>0</v>
      </c>
      <c r="M43" s="99"/>
    </row>
    <row r="44" spans="1:13" ht="14.25" hidden="1" customHeight="1" x14ac:dyDescent="0.25">
      <c r="A44" s="68"/>
      <c r="B44" s="159" t="s">
        <v>676</v>
      </c>
      <c r="C44" s="142" t="s">
        <v>596</v>
      </c>
      <c r="D44" s="143" t="s">
        <v>43</v>
      </c>
      <c r="E44" s="144">
        <v>218</v>
      </c>
      <c r="F44" s="145" t="s">
        <v>17</v>
      </c>
      <c r="G44" s="145" t="s">
        <v>119</v>
      </c>
      <c r="H44" s="145" t="s">
        <v>56</v>
      </c>
      <c r="I44" s="148">
        <v>0</v>
      </c>
      <c r="J44" s="148">
        <v>0.16666666666666669</v>
      </c>
      <c r="K44" s="146">
        <v>0</v>
      </c>
      <c r="M44" s="99"/>
    </row>
    <row r="45" spans="1:13" ht="14.25" hidden="1" customHeight="1" x14ac:dyDescent="0.25">
      <c r="A45" s="68"/>
      <c r="B45" s="159" t="s">
        <v>677</v>
      </c>
      <c r="C45" s="142" t="s">
        <v>597</v>
      </c>
      <c r="D45" s="143" t="s">
        <v>43</v>
      </c>
      <c r="E45" s="144">
        <v>219</v>
      </c>
      <c r="F45" s="145" t="s">
        <v>17</v>
      </c>
      <c r="G45" s="145" t="s">
        <v>119</v>
      </c>
      <c r="H45" s="145" t="s">
        <v>56</v>
      </c>
      <c r="I45" s="148">
        <v>0</v>
      </c>
      <c r="J45" s="148">
        <v>0.16666666666666669</v>
      </c>
      <c r="K45" s="146">
        <v>0</v>
      </c>
      <c r="M45" s="99"/>
    </row>
    <row r="46" spans="1:13" ht="14.25" hidden="1" customHeight="1" x14ac:dyDescent="0.25">
      <c r="A46" s="68"/>
      <c r="B46" s="159" t="s">
        <v>678</v>
      </c>
      <c r="C46" s="142" t="s">
        <v>598</v>
      </c>
      <c r="D46" s="143" t="s">
        <v>43</v>
      </c>
      <c r="E46" s="144">
        <v>220</v>
      </c>
      <c r="F46" s="145" t="s">
        <v>17</v>
      </c>
      <c r="G46" s="145" t="s">
        <v>119</v>
      </c>
      <c r="H46" s="145" t="s">
        <v>56</v>
      </c>
      <c r="I46" s="148">
        <v>0</v>
      </c>
      <c r="J46" s="148">
        <v>0.16666666666666669</v>
      </c>
      <c r="K46" s="146">
        <v>0</v>
      </c>
      <c r="M46" s="99"/>
    </row>
    <row r="47" spans="1:13" ht="14.25" hidden="1" customHeight="1" x14ac:dyDescent="0.25">
      <c r="A47" s="68"/>
      <c r="B47" s="159" t="s">
        <v>679</v>
      </c>
      <c r="C47" s="142" t="s">
        <v>599</v>
      </c>
      <c r="D47" s="143" t="s">
        <v>43</v>
      </c>
      <c r="E47" s="144">
        <v>221</v>
      </c>
      <c r="F47" s="145" t="s">
        <v>17</v>
      </c>
      <c r="G47" s="145" t="s">
        <v>119</v>
      </c>
      <c r="H47" s="145" t="s">
        <v>56</v>
      </c>
      <c r="I47" s="148">
        <v>0</v>
      </c>
      <c r="J47" s="148">
        <v>0.16666666666666669</v>
      </c>
      <c r="K47" s="146">
        <v>0</v>
      </c>
      <c r="M47" s="99"/>
    </row>
    <row r="48" spans="1:13" ht="14.25" hidden="1" customHeight="1" x14ac:dyDescent="0.25">
      <c r="A48" s="68"/>
      <c r="B48" s="159" t="s">
        <v>680</v>
      </c>
      <c r="C48" s="142" t="s">
        <v>600</v>
      </c>
      <c r="D48" s="143" t="s">
        <v>43</v>
      </c>
      <c r="E48" s="144">
        <v>225</v>
      </c>
      <c r="F48" s="145" t="s">
        <v>17</v>
      </c>
      <c r="G48" s="145" t="s">
        <v>119</v>
      </c>
      <c r="H48" s="145" t="s">
        <v>56</v>
      </c>
      <c r="I48" s="148">
        <v>0</v>
      </c>
      <c r="J48" s="148">
        <v>0.16666666666666669</v>
      </c>
      <c r="K48" s="146">
        <v>0</v>
      </c>
      <c r="M48" s="99"/>
    </row>
    <row r="49" spans="1:13" ht="14.25" hidden="1" customHeight="1" x14ac:dyDescent="0.25">
      <c r="A49" s="68"/>
      <c r="B49" s="159" t="s">
        <v>681</v>
      </c>
      <c r="C49" s="142" t="s">
        <v>601</v>
      </c>
      <c r="D49" s="143" t="s">
        <v>43</v>
      </c>
      <c r="E49" s="144">
        <v>226</v>
      </c>
      <c r="F49" s="145" t="s">
        <v>17</v>
      </c>
      <c r="G49" s="145" t="s">
        <v>119</v>
      </c>
      <c r="H49" s="145" t="s">
        <v>56</v>
      </c>
      <c r="I49" s="148">
        <v>0</v>
      </c>
      <c r="J49" s="148">
        <v>0.16666666666666669</v>
      </c>
      <c r="K49" s="146">
        <v>0</v>
      </c>
      <c r="M49" s="99"/>
    </row>
    <row r="50" spans="1:13" ht="14.25" hidden="1" customHeight="1" x14ac:dyDescent="0.25">
      <c r="A50" s="68"/>
      <c r="B50" s="159" t="s">
        <v>682</v>
      </c>
      <c r="C50" s="142" t="s">
        <v>602</v>
      </c>
      <c r="D50" s="143" t="s">
        <v>43</v>
      </c>
      <c r="E50" s="144">
        <v>227</v>
      </c>
      <c r="F50" s="145" t="s">
        <v>17</v>
      </c>
      <c r="G50" s="145" t="s">
        <v>119</v>
      </c>
      <c r="H50" s="145" t="s">
        <v>56</v>
      </c>
      <c r="I50" s="148">
        <v>0</v>
      </c>
      <c r="J50" s="148">
        <v>0.16666666666666669</v>
      </c>
      <c r="K50" s="146">
        <v>0</v>
      </c>
      <c r="M50" s="99"/>
    </row>
    <row r="51" spans="1:13" ht="14.25" hidden="1" customHeight="1" x14ac:dyDescent="0.25">
      <c r="A51" s="68"/>
      <c r="B51" s="159" t="s">
        <v>683</v>
      </c>
      <c r="C51" s="142" t="s">
        <v>603</v>
      </c>
      <c r="D51" s="143" t="s">
        <v>43</v>
      </c>
      <c r="E51" s="144">
        <v>228</v>
      </c>
      <c r="F51" s="145" t="s">
        <v>17</v>
      </c>
      <c r="G51" s="145" t="s">
        <v>119</v>
      </c>
      <c r="H51" s="145" t="s">
        <v>56</v>
      </c>
      <c r="I51" s="148">
        <v>0</v>
      </c>
      <c r="J51" s="148">
        <v>0.16666666666666669</v>
      </c>
      <c r="K51" s="146">
        <v>0</v>
      </c>
      <c r="M51" s="99"/>
    </row>
    <row r="52" spans="1:13" ht="14.25" hidden="1" customHeight="1" x14ac:dyDescent="0.25">
      <c r="A52" s="68"/>
      <c r="B52" s="159" t="s">
        <v>684</v>
      </c>
      <c r="C52" s="142" t="s">
        <v>604</v>
      </c>
      <c r="D52" s="143" t="s">
        <v>43</v>
      </c>
      <c r="E52" s="144">
        <v>229</v>
      </c>
      <c r="F52" s="145" t="s">
        <v>17</v>
      </c>
      <c r="G52" s="145" t="s">
        <v>119</v>
      </c>
      <c r="H52" s="145" t="s">
        <v>56</v>
      </c>
      <c r="I52" s="148">
        <v>0</v>
      </c>
      <c r="J52" s="148">
        <v>0.16666666666666669</v>
      </c>
      <c r="K52" s="146">
        <v>0</v>
      </c>
      <c r="M52" s="99"/>
    </row>
    <row r="53" spans="1:13" ht="14.25" hidden="1" customHeight="1" x14ac:dyDescent="0.25">
      <c r="A53" s="68"/>
      <c r="B53" s="159" t="s">
        <v>685</v>
      </c>
      <c r="C53" s="142" t="s">
        <v>605</v>
      </c>
      <c r="D53" s="143" t="s">
        <v>43</v>
      </c>
      <c r="E53" s="144">
        <v>230</v>
      </c>
      <c r="F53" s="145" t="s">
        <v>17</v>
      </c>
      <c r="G53" s="145" t="s">
        <v>119</v>
      </c>
      <c r="H53" s="145" t="s">
        <v>56</v>
      </c>
      <c r="I53" s="148">
        <v>0</v>
      </c>
      <c r="J53" s="148">
        <v>0.16666666666666669</v>
      </c>
      <c r="K53" s="146">
        <v>0</v>
      </c>
      <c r="M53" s="99"/>
    </row>
    <row r="54" spans="1:13" ht="14.25" hidden="1" customHeight="1" x14ac:dyDescent="0.25">
      <c r="A54" s="68"/>
      <c r="B54" s="159" t="s">
        <v>686</v>
      </c>
      <c r="C54" s="142" t="s">
        <v>606</v>
      </c>
      <c r="D54" s="143" t="s">
        <v>54</v>
      </c>
      <c r="E54" s="144">
        <v>234</v>
      </c>
      <c r="F54" s="145" t="s">
        <v>17</v>
      </c>
      <c r="G54" s="145" t="s">
        <v>119</v>
      </c>
      <c r="H54" s="145" t="s">
        <v>56</v>
      </c>
      <c r="I54" s="148">
        <v>6.6666666666666666E-2</v>
      </c>
      <c r="J54" s="148">
        <v>0.16666666666666669</v>
      </c>
      <c r="K54" s="146">
        <v>1.1111111111111112E-2</v>
      </c>
      <c r="M54" s="99"/>
    </row>
    <row r="55" spans="1:13" ht="14.25" hidden="1" customHeight="1" x14ac:dyDescent="0.25">
      <c r="A55" s="68"/>
      <c r="B55" s="159" t="s">
        <v>687</v>
      </c>
      <c r="C55" s="142" t="s">
        <v>607</v>
      </c>
      <c r="D55" s="143" t="s">
        <v>54</v>
      </c>
      <c r="E55" s="144">
        <v>235</v>
      </c>
      <c r="F55" s="145" t="s">
        <v>17</v>
      </c>
      <c r="G55" s="145" t="s">
        <v>119</v>
      </c>
      <c r="H55" s="145" t="s">
        <v>56</v>
      </c>
      <c r="I55" s="148">
        <v>6.6666666666666666E-2</v>
      </c>
      <c r="J55" s="148">
        <v>0.16666666666666669</v>
      </c>
      <c r="K55" s="146">
        <v>1.1111111111111112E-2</v>
      </c>
      <c r="M55" s="99"/>
    </row>
    <row r="56" spans="1:13" ht="14.25" hidden="1" customHeight="1" x14ac:dyDescent="0.25">
      <c r="A56" s="68"/>
      <c r="B56" s="159" t="s">
        <v>688</v>
      </c>
      <c r="C56" s="142" t="s">
        <v>608</v>
      </c>
      <c r="D56" s="143" t="s">
        <v>43</v>
      </c>
      <c r="E56" s="144">
        <v>236</v>
      </c>
      <c r="F56" s="145" t="s">
        <v>17</v>
      </c>
      <c r="G56" s="145" t="s">
        <v>119</v>
      </c>
      <c r="H56" s="145" t="s">
        <v>56</v>
      </c>
      <c r="I56" s="148">
        <v>0</v>
      </c>
      <c r="J56" s="148">
        <v>0.16666666666666669</v>
      </c>
      <c r="K56" s="146">
        <v>0</v>
      </c>
      <c r="M56" s="99"/>
    </row>
    <row r="57" spans="1:13" ht="14.25" hidden="1" customHeight="1" x14ac:dyDescent="0.25">
      <c r="A57" s="68"/>
      <c r="B57" s="159" t="s">
        <v>689</v>
      </c>
      <c r="C57" s="142" t="s">
        <v>609</v>
      </c>
      <c r="D57" s="143" t="s">
        <v>43</v>
      </c>
      <c r="E57" s="144">
        <v>237</v>
      </c>
      <c r="F57" s="145" t="s">
        <v>17</v>
      </c>
      <c r="G57" s="145" t="s">
        <v>119</v>
      </c>
      <c r="H57" s="145" t="s">
        <v>56</v>
      </c>
      <c r="I57" s="148">
        <v>0</v>
      </c>
      <c r="J57" s="148">
        <v>0.16666666666666669</v>
      </c>
      <c r="K57" s="146">
        <v>0</v>
      </c>
      <c r="M57" s="99"/>
    </row>
    <row r="58" spans="1:13" ht="14.25" hidden="1" customHeight="1" x14ac:dyDescent="0.25">
      <c r="A58" s="68"/>
      <c r="B58" s="159" t="s">
        <v>690</v>
      </c>
      <c r="C58" s="142" t="s">
        <v>610</v>
      </c>
      <c r="D58" s="143" t="s">
        <v>43</v>
      </c>
      <c r="E58" s="144">
        <v>238</v>
      </c>
      <c r="F58" s="145" t="s">
        <v>17</v>
      </c>
      <c r="G58" s="145" t="s">
        <v>119</v>
      </c>
      <c r="H58" s="145" t="s">
        <v>56</v>
      </c>
      <c r="I58" s="148">
        <v>0</v>
      </c>
      <c r="J58" s="148">
        <v>0.16666666666666669</v>
      </c>
      <c r="K58" s="146">
        <v>0</v>
      </c>
      <c r="M58" s="99"/>
    </row>
    <row r="59" spans="1:13" ht="14.25" hidden="1" customHeight="1" x14ac:dyDescent="0.25">
      <c r="A59" s="68"/>
      <c r="B59" s="159" t="s">
        <v>691</v>
      </c>
      <c r="C59" s="142" t="s">
        <v>611</v>
      </c>
      <c r="D59" s="143" t="s">
        <v>43</v>
      </c>
      <c r="E59" s="144">
        <v>239</v>
      </c>
      <c r="F59" s="145" t="s">
        <v>17</v>
      </c>
      <c r="G59" s="145" t="s">
        <v>119</v>
      </c>
      <c r="H59" s="145" t="s">
        <v>56</v>
      </c>
      <c r="I59" s="148">
        <v>0</v>
      </c>
      <c r="J59" s="148">
        <v>0.16666666666666669</v>
      </c>
      <c r="K59" s="146">
        <v>0</v>
      </c>
      <c r="M59" s="99"/>
    </row>
    <row r="60" spans="1:13" ht="14.25" hidden="1" customHeight="1" x14ac:dyDescent="0.25">
      <c r="A60" s="68"/>
      <c r="B60" s="159" t="s">
        <v>692</v>
      </c>
      <c r="C60" s="142" t="s">
        <v>612</v>
      </c>
      <c r="D60" s="143" t="s">
        <v>43</v>
      </c>
      <c r="E60" s="144">
        <v>243</v>
      </c>
      <c r="F60" s="145" t="s">
        <v>17</v>
      </c>
      <c r="G60" s="145" t="s">
        <v>119</v>
      </c>
      <c r="H60" s="145" t="s">
        <v>56</v>
      </c>
      <c r="I60" s="148">
        <v>0</v>
      </c>
      <c r="J60" s="148">
        <v>0.16666666666666669</v>
      </c>
      <c r="K60" s="146">
        <v>0</v>
      </c>
      <c r="M60" s="99"/>
    </row>
    <row r="61" spans="1:13" ht="14.25" hidden="1" customHeight="1" x14ac:dyDescent="0.25">
      <c r="A61" s="68"/>
      <c r="B61" s="159" t="s">
        <v>693</v>
      </c>
      <c r="C61" s="142" t="s">
        <v>613</v>
      </c>
      <c r="D61" s="143" t="s">
        <v>43</v>
      </c>
      <c r="E61" s="144">
        <v>244</v>
      </c>
      <c r="F61" s="145" t="s">
        <v>17</v>
      </c>
      <c r="G61" s="145" t="s">
        <v>119</v>
      </c>
      <c r="H61" s="145" t="s">
        <v>56</v>
      </c>
      <c r="I61" s="148">
        <v>0</v>
      </c>
      <c r="J61" s="148">
        <v>0.16666666666666669</v>
      </c>
      <c r="K61" s="146">
        <v>0</v>
      </c>
      <c r="M61" s="99"/>
    </row>
    <row r="62" spans="1:13" ht="14.25" hidden="1" customHeight="1" x14ac:dyDescent="0.25">
      <c r="A62" s="68"/>
      <c r="B62" s="159" t="s">
        <v>694</v>
      </c>
      <c r="C62" s="142" t="s">
        <v>614</v>
      </c>
      <c r="D62" s="143" t="s">
        <v>43</v>
      </c>
      <c r="E62" s="144">
        <v>245</v>
      </c>
      <c r="F62" s="145" t="s">
        <v>17</v>
      </c>
      <c r="G62" s="145" t="s">
        <v>119</v>
      </c>
      <c r="H62" s="145" t="s">
        <v>56</v>
      </c>
      <c r="I62" s="148">
        <v>0</v>
      </c>
      <c r="J62" s="148">
        <v>0.16666666666666669</v>
      </c>
      <c r="K62" s="146">
        <v>0</v>
      </c>
      <c r="M62" s="99"/>
    </row>
    <row r="63" spans="1:13" ht="14.25" hidden="1" customHeight="1" x14ac:dyDescent="0.25">
      <c r="A63" s="68"/>
      <c r="B63" s="159" t="s">
        <v>695</v>
      </c>
      <c r="C63" s="142" t="s">
        <v>615</v>
      </c>
      <c r="D63" s="143" t="s">
        <v>43</v>
      </c>
      <c r="E63" s="144">
        <v>246</v>
      </c>
      <c r="F63" s="145" t="s">
        <v>17</v>
      </c>
      <c r="G63" s="145" t="s">
        <v>119</v>
      </c>
      <c r="H63" s="145" t="s">
        <v>56</v>
      </c>
      <c r="I63" s="148">
        <v>0</v>
      </c>
      <c r="J63" s="148">
        <v>0.16666666666666669</v>
      </c>
      <c r="K63" s="146">
        <v>0</v>
      </c>
      <c r="M63" s="99"/>
    </row>
    <row r="64" spans="1:13" ht="14.25" hidden="1" customHeight="1" x14ac:dyDescent="0.25">
      <c r="A64" s="68"/>
      <c r="B64" s="159" t="s">
        <v>696</v>
      </c>
      <c r="C64" s="142" t="s">
        <v>616</v>
      </c>
      <c r="D64" s="143" t="s">
        <v>43</v>
      </c>
      <c r="E64" s="144">
        <v>247</v>
      </c>
      <c r="F64" s="145" t="s">
        <v>17</v>
      </c>
      <c r="G64" s="145" t="s">
        <v>119</v>
      </c>
      <c r="H64" s="145" t="s">
        <v>56</v>
      </c>
      <c r="I64" s="148">
        <v>0</v>
      </c>
      <c r="J64" s="148">
        <v>0.16666666666666669</v>
      </c>
      <c r="K64" s="146">
        <v>0</v>
      </c>
      <c r="M64" s="99"/>
    </row>
    <row r="65" spans="1:13" ht="14.25" hidden="1" customHeight="1" x14ac:dyDescent="0.25">
      <c r="A65" s="68"/>
      <c r="B65" s="159" t="s">
        <v>697</v>
      </c>
      <c r="C65" s="142" t="s">
        <v>617</v>
      </c>
      <c r="D65" s="143" t="s">
        <v>43</v>
      </c>
      <c r="E65" s="144">
        <v>248</v>
      </c>
      <c r="F65" s="145" t="s">
        <v>17</v>
      </c>
      <c r="G65" s="145" t="s">
        <v>119</v>
      </c>
      <c r="H65" s="145" t="s">
        <v>56</v>
      </c>
      <c r="I65" s="148">
        <v>0</v>
      </c>
      <c r="J65" s="148">
        <v>0.16666666666666669</v>
      </c>
      <c r="K65" s="146">
        <v>0</v>
      </c>
      <c r="M65" s="99"/>
    </row>
    <row r="66" spans="1:13" ht="14.25" hidden="1" customHeight="1" x14ac:dyDescent="0.25">
      <c r="A66" s="68"/>
      <c r="B66" s="159" t="s">
        <v>698</v>
      </c>
      <c r="C66" s="142" t="s">
        <v>618</v>
      </c>
      <c r="D66" s="143" t="s">
        <v>43</v>
      </c>
      <c r="E66" s="144">
        <v>252</v>
      </c>
      <c r="F66" s="145" t="s">
        <v>17</v>
      </c>
      <c r="G66" s="145" t="s">
        <v>119</v>
      </c>
      <c r="H66" s="145" t="s">
        <v>56</v>
      </c>
      <c r="I66" s="148">
        <v>0</v>
      </c>
      <c r="J66" s="148">
        <v>0.16666666666666669</v>
      </c>
      <c r="K66" s="146">
        <v>0</v>
      </c>
      <c r="M66" s="99"/>
    </row>
    <row r="67" spans="1:13" ht="14.25" hidden="1" customHeight="1" x14ac:dyDescent="0.25">
      <c r="A67" s="68"/>
      <c r="B67" s="159" t="s">
        <v>699</v>
      </c>
      <c r="C67" s="142" t="s">
        <v>619</v>
      </c>
      <c r="D67" s="143" t="s">
        <v>43</v>
      </c>
      <c r="E67" s="144">
        <v>253</v>
      </c>
      <c r="F67" s="145" t="s">
        <v>17</v>
      </c>
      <c r="G67" s="145" t="s">
        <v>119</v>
      </c>
      <c r="H67" s="145" t="s">
        <v>56</v>
      </c>
      <c r="I67" s="148">
        <v>0</v>
      </c>
      <c r="J67" s="148">
        <v>0.16666666666666669</v>
      </c>
      <c r="K67" s="146">
        <v>0</v>
      </c>
      <c r="M67" s="99"/>
    </row>
    <row r="68" spans="1:13" ht="14.25" hidden="1" customHeight="1" x14ac:dyDescent="0.25">
      <c r="A68" s="68"/>
      <c r="B68" s="159" t="s">
        <v>700</v>
      </c>
      <c r="C68" s="142" t="s">
        <v>620</v>
      </c>
      <c r="D68" s="143" t="s">
        <v>43</v>
      </c>
      <c r="E68" s="144">
        <v>254</v>
      </c>
      <c r="F68" s="145" t="s">
        <v>17</v>
      </c>
      <c r="G68" s="145" t="s">
        <v>119</v>
      </c>
      <c r="H68" s="145" t="s">
        <v>56</v>
      </c>
      <c r="I68" s="148">
        <v>0</v>
      </c>
      <c r="J68" s="148">
        <v>0.16666666666666669</v>
      </c>
      <c r="K68" s="146">
        <v>0</v>
      </c>
      <c r="M68" s="99"/>
    </row>
    <row r="69" spans="1:13" ht="14.25" hidden="1" customHeight="1" x14ac:dyDescent="0.25">
      <c r="A69" s="68"/>
      <c r="B69" s="159" t="s">
        <v>701</v>
      </c>
      <c r="C69" s="142" t="s">
        <v>621</v>
      </c>
      <c r="D69" s="143" t="s">
        <v>43</v>
      </c>
      <c r="E69" s="144">
        <v>255</v>
      </c>
      <c r="F69" s="145" t="s">
        <v>17</v>
      </c>
      <c r="G69" s="145" t="s">
        <v>119</v>
      </c>
      <c r="H69" s="145" t="s">
        <v>56</v>
      </c>
      <c r="I69" s="148">
        <v>0</v>
      </c>
      <c r="J69" s="148">
        <v>0.16666666666666669</v>
      </c>
      <c r="K69" s="146">
        <v>0</v>
      </c>
      <c r="M69" s="99"/>
    </row>
    <row r="70" spans="1:13" ht="14.25" hidden="1" customHeight="1" x14ac:dyDescent="0.25">
      <c r="A70" s="68"/>
      <c r="B70" s="159" t="s">
        <v>702</v>
      </c>
      <c r="C70" s="142" t="s">
        <v>622</v>
      </c>
      <c r="D70" s="143" t="s">
        <v>43</v>
      </c>
      <c r="E70" s="144">
        <v>256</v>
      </c>
      <c r="F70" s="145" t="s">
        <v>17</v>
      </c>
      <c r="G70" s="145" t="s">
        <v>119</v>
      </c>
      <c r="H70" s="145" t="s">
        <v>56</v>
      </c>
      <c r="I70" s="148">
        <v>0</v>
      </c>
      <c r="J70" s="148">
        <v>0.16666666666666669</v>
      </c>
      <c r="K70" s="146">
        <v>0</v>
      </c>
      <c r="M70" s="99"/>
    </row>
    <row r="71" spans="1:13" ht="14.25" hidden="1" customHeight="1" x14ac:dyDescent="0.25">
      <c r="A71" s="68"/>
      <c r="B71" s="159" t="s">
        <v>703</v>
      </c>
      <c r="C71" s="142" t="s">
        <v>623</v>
      </c>
      <c r="D71" s="143" t="s">
        <v>43</v>
      </c>
      <c r="E71" s="144">
        <v>257</v>
      </c>
      <c r="F71" s="145" t="s">
        <v>17</v>
      </c>
      <c r="G71" s="145" t="s">
        <v>119</v>
      </c>
      <c r="H71" s="145" t="s">
        <v>56</v>
      </c>
      <c r="I71" s="148">
        <v>0</v>
      </c>
      <c r="J71" s="148">
        <v>0.16666666666666669</v>
      </c>
      <c r="K71" s="146">
        <v>0</v>
      </c>
      <c r="M71" s="99"/>
    </row>
    <row r="72" spans="1:13" ht="14.25" hidden="1" customHeight="1" x14ac:dyDescent="0.25">
      <c r="A72" s="68"/>
      <c r="B72" s="159" t="s">
        <v>704</v>
      </c>
      <c r="C72" s="142" t="s">
        <v>624</v>
      </c>
      <c r="D72" s="143" t="s">
        <v>43</v>
      </c>
      <c r="E72" s="144">
        <v>261</v>
      </c>
      <c r="F72" s="145" t="s">
        <v>17</v>
      </c>
      <c r="G72" s="145" t="s">
        <v>119</v>
      </c>
      <c r="H72" s="145" t="s">
        <v>56</v>
      </c>
      <c r="I72" s="148">
        <v>0</v>
      </c>
      <c r="J72" s="148">
        <v>0.16666666666666669</v>
      </c>
      <c r="K72" s="146">
        <v>0</v>
      </c>
      <c r="M72" s="99"/>
    </row>
    <row r="73" spans="1:13" ht="14.25" hidden="1" customHeight="1" x14ac:dyDescent="0.25">
      <c r="A73" s="68"/>
      <c r="B73" s="159" t="s">
        <v>705</v>
      </c>
      <c r="C73" s="142" t="s">
        <v>625</v>
      </c>
      <c r="D73" s="143" t="s">
        <v>43</v>
      </c>
      <c r="E73" s="144">
        <v>262</v>
      </c>
      <c r="F73" s="145" t="s">
        <v>17</v>
      </c>
      <c r="G73" s="145" t="s">
        <v>119</v>
      </c>
      <c r="H73" s="145" t="s">
        <v>56</v>
      </c>
      <c r="I73" s="148">
        <v>0</v>
      </c>
      <c r="J73" s="148">
        <v>0.16666666666666669</v>
      </c>
      <c r="K73" s="146">
        <v>0</v>
      </c>
      <c r="M73" s="99"/>
    </row>
    <row r="74" spans="1:13" ht="14.25" hidden="1" customHeight="1" x14ac:dyDescent="0.25">
      <c r="A74" s="68"/>
      <c r="B74" s="159" t="s">
        <v>706</v>
      </c>
      <c r="C74" s="142" t="s">
        <v>626</v>
      </c>
      <c r="D74" s="143" t="s">
        <v>43</v>
      </c>
      <c r="E74" s="144">
        <v>263</v>
      </c>
      <c r="F74" s="145" t="s">
        <v>17</v>
      </c>
      <c r="G74" s="145" t="s">
        <v>119</v>
      </c>
      <c r="H74" s="145" t="s">
        <v>56</v>
      </c>
      <c r="I74" s="148">
        <v>0</v>
      </c>
      <c r="J74" s="148">
        <v>0.16666666666666669</v>
      </c>
      <c r="K74" s="146">
        <v>0</v>
      </c>
      <c r="M74" s="99"/>
    </row>
    <row r="75" spans="1:13" ht="14.25" hidden="1" customHeight="1" x14ac:dyDescent="0.25">
      <c r="A75" s="68"/>
      <c r="B75" s="159" t="s">
        <v>707</v>
      </c>
      <c r="C75" s="142" t="s">
        <v>627</v>
      </c>
      <c r="D75" s="143" t="s">
        <v>43</v>
      </c>
      <c r="E75" s="144">
        <v>264</v>
      </c>
      <c r="F75" s="145" t="s">
        <v>17</v>
      </c>
      <c r="G75" s="145" t="s">
        <v>119</v>
      </c>
      <c r="H75" s="145" t="s">
        <v>56</v>
      </c>
      <c r="I75" s="148">
        <v>0</v>
      </c>
      <c r="J75" s="148">
        <v>0.16666666666666669</v>
      </c>
      <c r="K75" s="146">
        <v>0</v>
      </c>
      <c r="M75" s="99"/>
    </row>
    <row r="76" spans="1:13" ht="14.25" hidden="1" customHeight="1" x14ac:dyDescent="0.25">
      <c r="A76" s="68"/>
      <c r="B76" s="159" t="s">
        <v>708</v>
      </c>
      <c r="C76" s="142" t="s">
        <v>628</v>
      </c>
      <c r="D76" s="143" t="s">
        <v>43</v>
      </c>
      <c r="E76" s="144">
        <v>265</v>
      </c>
      <c r="F76" s="145" t="s">
        <v>17</v>
      </c>
      <c r="G76" s="145" t="s">
        <v>119</v>
      </c>
      <c r="H76" s="145" t="s">
        <v>56</v>
      </c>
      <c r="I76" s="148">
        <v>0</v>
      </c>
      <c r="J76" s="148">
        <v>0.16666666666666669</v>
      </c>
      <c r="K76" s="146">
        <v>0</v>
      </c>
      <c r="M76" s="99"/>
    </row>
    <row r="77" spans="1:13" ht="14.25" hidden="1" customHeight="1" x14ac:dyDescent="0.25">
      <c r="A77" s="68"/>
      <c r="B77" s="159" t="s">
        <v>709</v>
      </c>
      <c r="C77" s="142" t="s">
        <v>629</v>
      </c>
      <c r="D77" s="143" t="s">
        <v>43</v>
      </c>
      <c r="E77" s="144">
        <v>266</v>
      </c>
      <c r="F77" s="145" t="s">
        <v>17</v>
      </c>
      <c r="G77" s="145" t="s">
        <v>119</v>
      </c>
      <c r="H77" s="145" t="s">
        <v>56</v>
      </c>
      <c r="I77" s="148">
        <v>0</v>
      </c>
      <c r="J77" s="148">
        <v>0.16666666666666669</v>
      </c>
      <c r="K77" s="146">
        <v>0</v>
      </c>
      <c r="M77" s="99"/>
    </row>
    <row r="78" spans="1:13" ht="14.25" hidden="1" customHeight="1" x14ac:dyDescent="0.25">
      <c r="A78" s="68"/>
      <c r="B78" s="159" t="s">
        <v>710</v>
      </c>
      <c r="C78" s="142" t="s">
        <v>630</v>
      </c>
      <c r="D78" s="143" t="s">
        <v>43</v>
      </c>
      <c r="E78" s="144">
        <v>270</v>
      </c>
      <c r="F78" s="145" t="s">
        <v>17</v>
      </c>
      <c r="G78" s="145" t="s">
        <v>119</v>
      </c>
      <c r="H78" s="145" t="s">
        <v>56</v>
      </c>
      <c r="I78" s="148">
        <v>0</v>
      </c>
      <c r="J78" s="148">
        <v>0.16666666666666669</v>
      </c>
      <c r="K78" s="146">
        <v>0</v>
      </c>
      <c r="M78" s="99"/>
    </row>
    <row r="79" spans="1:13" ht="14.25" hidden="1" customHeight="1" x14ac:dyDescent="0.25">
      <c r="A79" s="68"/>
      <c r="B79" s="159" t="s">
        <v>711</v>
      </c>
      <c r="C79" s="142" t="s">
        <v>631</v>
      </c>
      <c r="D79" s="143" t="s">
        <v>43</v>
      </c>
      <c r="E79" s="144">
        <v>271</v>
      </c>
      <c r="F79" s="145" t="s">
        <v>17</v>
      </c>
      <c r="G79" s="145" t="s">
        <v>119</v>
      </c>
      <c r="H79" s="145" t="s">
        <v>56</v>
      </c>
      <c r="I79" s="148">
        <v>0</v>
      </c>
      <c r="J79" s="148">
        <v>0.16666666666666669</v>
      </c>
      <c r="K79" s="146">
        <v>0</v>
      </c>
      <c r="M79" s="99"/>
    </row>
    <row r="80" spans="1:13" ht="14.25" hidden="1" customHeight="1" x14ac:dyDescent="0.25">
      <c r="A80" s="68"/>
      <c r="B80" s="159" t="s">
        <v>712</v>
      </c>
      <c r="C80" s="142" t="s">
        <v>632</v>
      </c>
      <c r="D80" s="143" t="s">
        <v>43</v>
      </c>
      <c r="E80" s="144">
        <v>272</v>
      </c>
      <c r="F80" s="145" t="s">
        <v>17</v>
      </c>
      <c r="G80" s="145" t="s">
        <v>119</v>
      </c>
      <c r="H80" s="145" t="s">
        <v>56</v>
      </c>
      <c r="I80" s="148">
        <v>0</v>
      </c>
      <c r="J80" s="148">
        <v>0.16666666666666669</v>
      </c>
      <c r="K80" s="146">
        <v>0</v>
      </c>
      <c r="M80" s="99"/>
    </row>
    <row r="81" spans="1:13" ht="14.25" hidden="1" customHeight="1" x14ac:dyDescent="0.25">
      <c r="A81" s="68"/>
      <c r="B81" s="159" t="s">
        <v>713</v>
      </c>
      <c r="C81" s="142" t="s">
        <v>633</v>
      </c>
      <c r="D81" s="143" t="s">
        <v>43</v>
      </c>
      <c r="E81" s="144">
        <v>273</v>
      </c>
      <c r="F81" s="145" t="s">
        <v>17</v>
      </c>
      <c r="G81" s="145" t="s">
        <v>119</v>
      </c>
      <c r="H81" s="145" t="s">
        <v>56</v>
      </c>
      <c r="I81" s="148">
        <v>0</v>
      </c>
      <c r="J81" s="148">
        <v>0.16666666666666669</v>
      </c>
      <c r="K81" s="146">
        <v>0</v>
      </c>
      <c r="M81" s="99"/>
    </row>
    <row r="82" spans="1:13" ht="14.25" hidden="1" customHeight="1" x14ac:dyDescent="0.25">
      <c r="A82" s="68"/>
      <c r="B82" s="159" t="s">
        <v>714</v>
      </c>
      <c r="C82" s="142" t="s">
        <v>634</v>
      </c>
      <c r="D82" s="143" t="s">
        <v>43</v>
      </c>
      <c r="E82" s="144">
        <v>274</v>
      </c>
      <c r="F82" s="145" t="s">
        <v>17</v>
      </c>
      <c r="G82" s="145" t="s">
        <v>119</v>
      </c>
      <c r="H82" s="145" t="s">
        <v>56</v>
      </c>
      <c r="I82" s="148">
        <v>0</v>
      </c>
      <c r="J82" s="148">
        <v>0.16666666666666669</v>
      </c>
      <c r="K82" s="146">
        <v>0</v>
      </c>
      <c r="M82" s="99"/>
    </row>
    <row r="83" spans="1:13" ht="14.25" hidden="1" customHeight="1" x14ac:dyDescent="0.25">
      <c r="A83" s="68"/>
      <c r="B83" s="159" t="s">
        <v>715</v>
      </c>
      <c r="C83" s="142" t="s">
        <v>635</v>
      </c>
      <c r="D83" s="143" t="s">
        <v>43</v>
      </c>
      <c r="E83" s="144">
        <v>275</v>
      </c>
      <c r="F83" s="145" t="s">
        <v>17</v>
      </c>
      <c r="G83" s="145" t="s">
        <v>119</v>
      </c>
      <c r="H83" s="145" t="s">
        <v>56</v>
      </c>
      <c r="I83" s="148">
        <v>0</v>
      </c>
      <c r="J83" s="148">
        <v>0.16666666666666669</v>
      </c>
      <c r="K83" s="146">
        <v>0</v>
      </c>
      <c r="M83" s="99"/>
    </row>
    <row r="84" spans="1:13" ht="14.25" hidden="1" customHeight="1" x14ac:dyDescent="0.25">
      <c r="A84" s="68"/>
      <c r="B84" s="159" t="s">
        <v>716</v>
      </c>
      <c r="C84" s="142" t="s">
        <v>636</v>
      </c>
      <c r="D84" s="143" t="s">
        <v>593</v>
      </c>
      <c r="E84" s="144">
        <v>279</v>
      </c>
      <c r="F84" s="145" t="s">
        <v>17</v>
      </c>
      <c r="G84" s="145" t="s">
        <v>119</v>
      </c>
      <c r="H84" s="145" t="s">
        <v>56</v>
      </c>
      <c r="I84" s="148">
        <v>0</v>
      </c>
      <c r="J84" s="148">
        <v>0.16666666666666669</v>
      </c>
      <c r="K84" s="146">
        <v>0</v>
      </c>
      <c r="M84" s="99"/>
    </row>
    <row r="85" spans="1:13" ht="14.25" hidden="1" customHeight="1" x14ac:dyDescent="0.25">
      <c r="A85" s="68"/>
      <c r="B85" s="159" t="s">
        <v>717</v>
      </c>
      <c r="C85" s="142" t="s">
        <v>637</v>
      </c>
      <c r="D85" s="143" t="s">
        <v>593</v>
      </c>
      <c r="E85" s="144">
        <v>280</v>
      </c>
      <c r="F85" s="145" t="s">
        <v>17</v>
      </c>
      <c r="G85" s="145" t="s">
        <v>119</v>
      </c>
      <c r="H85" s="145" t="s">
        <v>56</v>
      </c>
      <c r="I85" s="148">
        <v>0</v>
      </c>
      <c r="J85" s="148">
        <v>0.16666666666666669</v>
      </c>
      <c r="K85" s="146">
        <v>0</v>
      </c>
      <c r="M85" s="99"/>
    </row>
    <row r="86" spans="1:13" ht="14.25" hidden="1" customHeight="1" x14ac:dyDescent="0.25">
      <c r="A86" s="68"/>
      <c r="B86" s="159" t="s">
        <v>718</v>
      </c>
      <c r="C86" s="142" t="s">
        <v>638</v>
      </c>
      <c r="D86" s="143" t="s">
        <v>593</v>
      </c>
      <c r="E86" s="144">
        <v>281</v>
      </c>
      <c r="F86" s="145" t="s">
        <v>17</v>
      </c>
      <c r="G86" s="145" t="s">
        <v>119</v>
      </c>
      <c r="H86" s="145" t="s">
        <v>56</v>
      </c>
      <c r="I86" s="148">
        <v>0</v>
      </c>
      <c r="J86" s="148">
        <v>0.16666666666666669</v>
      </c>
      <c r="K86" s="146">
        <v>0</v>
      </c>
      <c r="M86" s="99"/>
    </row>
    <row r="87" spans="1:13" ht="14.25" hidden="1" customHeight="1" x14ac:dyDescent="0.25">
      <c r="A87" s="68"/>
      <c r="B87" s="159" t="s">
        <v>719</v>
      </c>
      <c r="C87" s="142" t="s">
        <v>639</v>
      </c>
      <c r="D87" s="143" t="s">
        <v>593</v>
      </c>
      <c r="E87" s="144">
        <v>282</v>
      </c>
      <c r="F87" s="145" t="s">
        <v>17</v>
      </c>
      <c r="G87" s="145" t="s">
        <v>119</v>
      </c>
      <c r="H87" s="145" t="s">
        <v>56</v>
      </c>
      <c r="I87" s="148">
        <v>0</v>
      </c>
      <c r="J87" s="148">
        <v>0.16666666666666669</v>
      </c>
      <c r="K87" s="146">
        <v>0</v>
      </c>
      <c r="M87" s="99"/>
    </row>
    <row r="88" spans="1:13" ht="14.25" hidden="1" customHeight="1" x14ac:dyDescent="0.25">
      <c r="A88" s="68"/>
      <c r="B88" s="159" t="s">
        <v>720</v>
      </c>
      <c r="C88" s="142" t="s">
        <v>640</v>
      </c>
      <c r="D88" s="143" t="s">
        <v>593</v>
      </c>
      <c r="E88" s="144">
        <v>283</v>
      </c>
      <c r="F88" s="145" t="s">
        <v>17</v>
      </c>
      <c r="G88" s="145" t="s">
        <v>119</v>
      </c>
      <c r="H88" s="145" t="s">
        <v>56</v>
      </c>
      <c r="I88" s="148">
        <v>0</v>
      </c>
      <c r="J88" s="148">
        <v>0.16666666666666669</v>
      </c>
      <c r="K88" s="146">
        <v>0</v>
      </c>
      <c r="M88" s="99"/>
    </row>
    <row r="89" spans="1:13" ht="14.25" hidden="1" customHeight="1" x14ac:dyDescent="0.25">
      <c r="A89" s="68"/>
      <c r="B89" s="159" t="s">
        <v>721</v>
      </c>
      <c r="C89" s="142" t="s">
        <v>641</v>
      </c>
      <c r="D89" s="143" t="s">
        <v>593</v>
      </c>
      <c r="E89" s="144">
        <v>284</v>
      </c>
      <c r="F89" s="145" t="s">
        <v>17</v>
      </c>
      <c r="G89" s="145" t="s">
        <v>119</v>
      </c>
      <c r="H89" s="145" t="s">
        <v>56</v>
      </c>
      <c r="I89" s="148">
        <v>0</v>
      </c>
      <c r="J89" s="148">
        <v>0.16666666666666669</v>
      </c>
      <c r="K89" s="146">
        <v>0</v>
      </c>
      <c r="M89" s="99"/>
    </row>
    <row r="90" spans="1:13" ht="14.25" hidden="1" customHeight="1" x14ac:dyDescent="0.25">
      <c r="A90" s="68"/>
      <c r="B90" s="159" t="s">
        <v>722</v>
      </c>
      <c r="C90" s="142" t="s">
        <v>642</v>
      </c>
      <c r="D90" s="143" t="s">
        <v>43</v>
      </c>
      <c r="E90" s="144">
        <v>288</v>
      </c>
      <c r="F90" s="145" t="s">
        <v>17</v>
      </c>
      <c r="G90" s="145" t="s">
        <v>119</v>
      </c>
      <c r="H90" s="145" t="s">
        <v>56</v>
      </c>
      <c r="I90" s="148">
        <v>0</v>
      </c>
      <c r="J90" s="148">
        <v>0.16666666666666669</v>
      </c>
      <c r="K90" s="146">
        <v>0</v>
      </c>
      <c r="M90" s="99"/>
    </row>
    <row r="91" spans="1:13" ht="14.25" hidden="1" customHeight="1" x14ac:dyDescent="0.25">
      <c r="A91" s="68"/>
      <c r="B91" s="159" t="s">
        <v>723</v>
      </c>
      <c r="C91" s="142" t="s">
        <v>643</v>
      </c>
      <c r="D91" s="143" t="s">
        <v>43</v>
      </c>
      <c r="E91" s="144">
        <v>289</v>
      </c>
      <c r="F91" s="145" t="s">
        <v>17</v>
      </c>
      <c r="G91" s="145" t="s">
        <v>119</v>
      </c>
      <c r="H91" s="145" t="s">
        <v>56</v>
      </c>
      <c r="I91" s="148">
        <v>0</v>
      </c>
      <c r="J91" s="148">
        <v>0.16666666666666669</v>
      </c>
      <c r="K91" s="146">
        <v>0</v>
      </c>
      <c r="M91" s="99"/>
    </row>
    <row r="92" spans="1:13" ht="14.25" hidden="1" customHeight="1" x14ac:dyDescent="0.25">
      <c r="A92" s="68"/>
      <c r="B92" s="159" t="s">
        <v>724</v>
      </c>
      <c r="C92" s="142" t="s">
        <v>644</v>
      </c>
      <c r="D92" s="143" t="s">
        <v>43</v>
      </c>
      <c r="E92" s="144">
        <v>290</v>
      </c>
      <c r="F92" s="145" t="s">
        <v>17</v>
      </c>
      <c r="G92" s="145" t="s">
        <v>119</v>
      </c>
      <c r="H92" s="145" t="s">
        <v>56</v>
      </c>
      <c r="I92" s="148">
        <v>0</v>
      </c>
      <c r="J92" s="148">
        <v>0.16666666666666669</v>
      </c>
      <c r="K92" s="146">
        <v>0</v>
      </c>
      <c r="M92" s="99"/>
    </row>
    <row r="93" spans="1:13" ht="14.25" hidden="1" customHeight="1" x14ac:dyDescent="0.25">
      <c r="A93" s="68"/>
      <c r="B93" s="159" t="s">
        <v>725</v>
      </c>
      <c r="C93" s="142" t="s">
        <v>645</v>
      </c>
      <c r="D93" s="143" t="s">
        <v>43</v>
      </c>
      <c r="E93" s="144">
        <v>291</v>
      </c>
      <c r="F93" s="145" t="s">
        <v>17</v>
      </c>
      <c r="G93" s="145" t="s">
        <v>119</v>
      </c>
      <c r="H93" s="145" t="s">
        <v>56</v>
      </c>
      <c r="I93" s="148">
        <v>0</v>
      </c>
      <c r="J93" s="148">
        <v>0.16666666666666669</v>
      </c>
      <c r="K93" s="146">
        <v>0</v>
      </c>
      <c r="M93" s="99"/>
    </row>
    <row r="94" spans="1:13" ht="14.25" hidden="1" customHeight="1" x14ac:dyDescent="0.25">
      <c r="A94" s="68"/>
      <c r="B94" s="159" t="s">
        <v>726</v>
      </c>
      <c r="C94" s="142" t="s">
        <v>646</v>
      </c>
      <c r="D94" s="143" t="s">
        <v>43</v>
      </c>
      <c r="E94" s="144">
        <v>292</v>
      </c>
      <c r="F94" s="145" t="s">
        <v>17</v>
      </c>
      <c r="G94" s="145" t="s">
        <v>119</v>
      </c>
      <c r="H94" s="145" t="s">
        <v>56</v>
      </c>
      <c r="I94" s="148">
        <v>0</v>
      </c>
      <c r="J94" s="148">
        <v>0.16666666666666669</v>
      </c>
      <c r="K94" s="146">
        <v>0</v>
      </c>
      <c r="M94" s="99"/>
    </row>
    <row r="95" spans="1:13" ht="14.25" hidden="1" customHeight="1" x14ac:dyDescent="0.25">
      <c r="A95" s="68"/>
      <c r="B95" s="159" t="s">
        <v>727</v>
      </c>
      <c r="C95" s="142" t="s">
        <v>647</v>
      </c>
      <c r="D95" s="143" t="s">
        <v>43</v>
      </c>
      <c r="E95" s="144">
        <v>293</v>
      </c>
      <c r="F95" s="145" t="s">
        <v>17</v>
      </c>
      <c r="G95" s="145" t="s">
        <v>119</v>
      </c>
      <c r="H95" s="145" t="s">
        <v>56</v>
      </c>
      <c r="I95" s="148">
        <v>0</v>
      </c>
      <c r="J95" s="148">
        <v>0.16666666666666669</v>
      </c>
      <c r="K95" s="146">
        <v>0</v>
      </c>
      <c r="M95" s="99"/>
    </row>
    <row r="96" spans="1:13" ht="14.25" hidden="1" customHeight="1" x14ac:dyDescent="0.25">
      <c r="A96" s="68"/>
      <c r="B96" s="159" t="s">
        <v>728</v>
      </c>
      <c r="C96" s="142" t="s">
        <v>648</v>
      </c>
      <c r="D96" s="143" t="s">
        <v>43</v>
      </c>
      <c r="E96" s="144">
        <v>297</v>
      </c>
      <c r="F96" s="145" t="s">
        <v>17</v>
      </c>
      <c r="G96" s="145" t="s">
        <v>119</v>
      </c>
      <c r="H96" s="145" t="s">
        <v>56</v>
      </c>
      <c r="I96" s="148">
        <v>0</v>
      </c>
      <c r="J96" s="148">
        <v>0.16666666666666669</v>
      </c>
      <c r="K96" s="146">
        <v>0</v>
      </c>
      <c r="M96" s="99"/>
    </row>
    <row r="97" spans="1:13" ht="14.25" hidden="1" customHeight="1" x14ac:dyDescent="0.25">
      <c r="A97" s="68"/>
      <c r="B97" s="159" t="s">
        <v>729</v>
      </c>
      <c r="C97" s="142" t="s">
        <v>649</v>
      </c>
      <c r="D97" s="143" t="s">
        <v>43</v>
      </c>
      <c r="E97" s="144">
        <v>298</v>
      </c>
      <c r="F97" s="145" t="s">
        <v>17</v>
      </c>
      <c r="G97" s="145" t="s">
        <v>119</v>
      </c>
      <c r="H97" s="145" t="s">
        <v>56</v>
      </c>
      <c r="I97" s="148">
        <v>0</v>
      </c>
      <c r="J97" s="148">
        <v>0.16666666666666669</v>
      </c>
      <c r="K97" s="146">
        <v>0</v>
      </c>
      <c r="M97" s="99"/>
    </row>
    <row r="98" spans="1:13" ht="14.25" hidden="1" customHeight="1" x14ac:dyDescent="0.25">
      <c r="A98" s="68"/>
      <c r="B98" s="159" t="s">
        <v>730</v>
      </c>
      <c r="C98" s="142" t="s">
        <v>650</v>
      </c>
      <c r="D98" s="143" t="s">
        <v>43</v>
      </c>
      <c r="E98" s="144">
        <v>299</v>
      </c>
      <c r="F98" s="145" t="s">
        <v>17</v>
      </c>
      <c r="G98" s="145" t="s">
        <v>119</v>
      </c>
      <c r="H98" s="145" t="s">
        <v>56</v>
      </c>
      <c r="I98" s="148">
        <v>0</v>
      </c>
      <c r="J98" s="148">
        <v>0.16666666666666669</v>
      </c>
      <c r="K98" s="146">
        <v>0</v>
      </c>
      <c r="M98" s="99"/>
    </row>
    <row r="99" spans="1:13" ht="14.25" hidden="1" customHeight="1" x14ac:dyDescent="0.25">
      <c r="A99" s="68"/>
      <c r="B99" s="159" t="s">
        <v>731</v>
      </c>
      <c r="C99" s="142" t="s">
        <v>651</v>
      </c>
      <c r="D99" s="143" t="s">
        <v>43</v>
      </c>
      <c r="E99" s="144">
        <v>300</v>
      </c>
      <c r="F99" s="145" t="s">
        <v>17</v>
      </c>
      <c r="G99" s="145" t="s">
        <v>119</v>
      </c>
      <c r="H99" s="145" t="s">
        <v>56</v>
      </c>
      <c r="I99" s="148">
        <v>0</v>
      </c>
      <c r="J99" s="148">
        <v>0.16666666666666669</v>
      </c>
      <c r="K99" s="146">
        <v>0</v>
      </c>
      <c r="M99" s="99"/>
    </row>
    <row r="100" spans="1:13" ht="14.25" hidden="1" customHeight="1" x14ac:dyDescent="0.25">
      <c r="A100" s="68"/>
      <c r="B100" s="159" t="s">
        <v>732</v>
      </c>
      <c r="C100" s="142" t="s">
        <v>652</v>
      </c>
      <c r="D100" s="143" t="s">
        <v>43</v>
      </c>
      <c r="E100" s="144">
        <v>301</v>
      </c>
      <c r="F100" s="145" t="s">
        <v>17</v>
      </c>
      <c r="G100" s="145" t="s">
        <v>119</v>
      </c>
      <c r="H100" s="145" t="s">
        <v>56</v>
      </c>
      <c r="I100" s="148">
        <v>0</v>
      </c>
      <c r="J100" s="148">
        <v>0.16666666666666669</v>
      </c>
      <c r="K100" s="146">
        <v>0</v>
      </c>
      <c r="M100" s="99"/>
    </row>
    <row r="101" spans="1:13" ht="14.25" hidden="1" customHeight="1" x14ac:dyDescent="0.25">
      <c r="A101" s="68"/>
      <c r="B101" s="159" t="s">
        <v>733</v>
      </c>
      <c r="C101" s="142" t="s">
        <v>653</v>
      </c>
      <c r="D101" s="143" t="s">
        <v>43</v>
      </c>
      <c r="E101" s="144">
        <v>302</v>
      </c>
      <c r="F101" s="145" t="s">
        <v>17</v>
      </c>
      <c r="G101" s="145" t="s">
        <v>119</v>
      </c>
      <c r="H101" s="145" t="s">
        <v>56</v>
      </c>
      <c r="I101" s="148">
        <v>0</v>
      </c>
      <c r="J101" s="148">
        <v>0.16666666666666669</v>
      </c>
      <c r="K101" s="146">
        <v>0</v>
      </c>
      <c r="M101" s="99"/>
    </row>
    <row r="102" spans="1:13" ht="14.25" hidden="1" customHeight="1" x14ac:dyDescent="0.25">
      <c r="A102" s="68"/>
      <c r="B102" s="159" t="s">
        <v>734</v>
      </c>
      <c r="C102" s="142" t="s">
        <v>656</v>
      </c>
      <c r="D102" s="143" t="s">
        <v>54</v>
      </c>
      <c r="E102" s="144">
        <v>306</v>
      </c>
      <c r="F102" s="145" t="s">
        <v>17</v>
      </c>
      <c r="G102" s="145" t="s">
        <v>119</v>
      </c>
      <c r="H102" s="145" t="s">
        <v>56</v>
      </c>
      <c r="I102" s="148">
        <v>6.6666666666666666E-2</v>
      </c>
      <c r="J102" s="148">
        <v>0.16666666666666669</v>
      </c>
      <c r="K102" s="146">
        <v>1.1111111111111112E-2</v>
      </c>
      <c r="M102" s="99"/>
    </row>
    <row r="103" spans="1:13" ht="14.25" hidden="1" customHeight="1" x14ac:dyDescent="0.25">
      <c r="A103" s="68"/>
      <c r="B103" s="159" t="s">
        <v>735</v>
      </c>
      <c r="C103" s="142" t="s">
        <v>657</v>
      </c>
      <c r="D103" s="143" t="s">
        <v>43</v>
      </c>
      <c r="E103" s="144">
        <v>307</v>
      </c>
      <c r="F103" s="145" t="s">
        <v>17</v>
      </c>
      <c r="G103" s="145" t="s">
        <v>119</v>
      </c>
      <c r="H103" s="145" t="s">
        <v>56</v>
      </c>
      <c r="I103" s="148">
        <v>0</v>
      </c>
      <c r="J103" s="148">
        <v>0.16666666666666669</v>
      </c>
      <c r="K103" s="146">
        <v>0</v>
      </c>
      <c r="M103" s="99"/>
    </row>
    <row r="104" spans="1:13" ht="14.25" hidden="1" customHeight="1" x14ac:dyDescent="0.25">
      <c r="A104" s="68"/>
      <c r="B104" s="159" t="s">
        <v>736</v>
      </c>
      <c r="C104" s="142" t="s">
        <v>658</v>
      </c>
      <c r="D104" s="143" t="s">
        <v>43</v>
      </c>
      <c r="E104" s="144">
        <v>308</v>
      </c>
      <c r="F104" s="145" t="s">
        <v>17</v>
      </c>
      <c r="G104" s="145" t="s">
        <v>119</v>
      </c>
      <c r="H104" s="145" t="s">
        <v>56</v>
      </c>
      <c r="I104" s="148">
        <v>0</v>
      </c>
      <c r="J104" s="148">
        <v>0.16666666666666669</v>
      </c>
      <c r="K104" s="146">
        <v>0</v>
      </c>
      <c r="M104" s="99"/>
    </row>
    <row r="105" spans="1:13" ht="14.25" hidden="1" customHeight="1" x14ac:dyDescent="0.25">
      <c r="A105" s="68"/>
      <c r="B105" s="159" t="s">
        <v>737</v>
      </c>
      <c r="C105" s="142" t="s">
        <v>659</v>
      </c>
      <c r="D105" s="143" t="s">
        <v>43</v>
      </c>
      <c r="E105" s="144">
        <v>309</v>
      </c>
      <c r="F105" s="145" t="s">
        <v>17</v>
      </c>
      <c r="G105" s="145" t="s">
        <v>119</v>
      </c>
      <c r="H105" s="145" t="s">
        <v>56</v>
      </c>
      <c r="I105" s="148">
        <v>0</v>
      </c>
      <c r="J105" s="148">
        <v>0.16666666666666669</v>
      </c>
      <c r="K105" s="146">
        <v>0</v>
      </c>
      <c r="M105" s="99"/>
    </row>
    <row r="106" spans="1:13" ht="14.25" hidden="1" customHeight="1" x14ac:dyDescent="0.25">
      <c r="A106" s="68"/>
      <c r="B106" s="159" t="s">
        <v>738</v>
      </c>
      <c r="C106" s="142" t="s">
        <v>660</v>
      </c>
      <c r="D106" s="143" t="s">
        <v>43</v>
      </c>
      <c r="E106" s="144">
        <v>310</v>
      </c>
      <c r="F106" s="145" t="s">
        <v>17</v>
      </c>
      <c r="G106" s="145" t="s">
        <v>119</v>
      </c>
      <c r="H106" s="145" t="s">
        <v>56</v>
      </c>
      <c r="I106" s="148">
        <v>0</v>
      </c>
      <c r="J106" s="148">
        <v>0.16666666666666669</v>
      </c>
      <c r="K106" s="146">
        <v>0</v>
      </c>
      <c r="M106" s="99"/>
    </row>
    <row r="107" spans="1:13" ht="14.25" hidden="1" customHeight="1" x14ac:dyDescent="0.25">
      <c r="A107" s="68"/>
      <c r="B107" s="159" t="s">
        <v>739</v>
      </c>
      <c r="C107" s="142" t="s">
        <v>661</v>
      </c>
      <c r="D107" s="143" t="s">
        <v>43</v>
      </c>
      <c r="E107" s="144">
        <v>311</v>
      </c>
      <c r="F107" s="145" t="s">
        <v>17</v>
      </c>
      <c r="G107" s="145" t="s">
        <v>119</v>
      </c>
      <c r="H107" s="145" t="s">
        <v>56</v>
      </c>
      <c r="I107" s="148">
        <v>0</v>
      </c>
      <c r="J107" s="148">
        <v>0.16666666666666669</v>
      </c>
      <c r="K107" s="146">
        <v>0</v>
      </c>
      <c r="M107" s="99"/>
    </row>
    <row r="108" spans="1:13" ht="14.25" hidden="1" customHeight="1" x14ac:dyDescent="0.25">
      <c r="A108" s="68"/>
      <c r="B108" s="159" t="s">
        <v>740</v>
      </c>
      <c r="C108" s="142" t="s">
        <v>662</v>
      </c>
      <c r="D108" s="143" t="s">
        <v>54</v>
      </c>
      <c r="E108" s="144">
        <v>315</v>
      </c>
      <c r="F108" s="145" t="s">
        <v>17</v>
      </c>
      <c r="G108" s="145" t="s">
        <v>119</v>
      </c>
      <c r="H108" s="145" t="s">
        <v>56</v>
      </c>
      <c r="I108" s="148">
        <v>6.6666666666666666E-2</v>
      </c>
      <c r="J108" s="148">
        <v>0.16666666666666669</v>
      </c>
      <c r="K108" s="146">
        <v>1.1111111111111112E-2</v>
      </c>
      <c r="M108" s="99"/>
    </row>
    <row r="109" spans="1:13" ht="14.25" hidden="1" customHeight="1" x14ac:dyDescent="0.25">
      <c r="A109" s="68"/>
      <c r="B109" s="159" t="s">
        <v>741</v>
      </c>
      <c r="C109" s="142" t="s">
        <v>663</v>
      </c>
      <c r="D109" s="143" t="s">
        <v>43</v>
      </c>
      <c r="E109" s="144">
        <v>316</v>
      </c>
      <c r="F109" s="145" t="s">
        <v>17</v>
      </c>
      <c r="G109" s="145" t="s">
        <v>119</v>
      </c>
      <c r="H109" s="145" t="s">
        <v>56</v>
      </c>
      <c r="I109" s="146">
        <v>0</v>
      </c>
      <c r="J109" s="148">
        <v>0.16666666666666669</v>
      </c>
      <c r="K109" s="146">
        <v>0</v>
      </c>
      <c r="M109" s="99"/>
    </row>
    <row r="110" spans="1:13" ht="14.25" hidden="1" customHeight="1" x14ac:dyDescent="0.25">
      <c r="A110" s="68"/>
      <c r="B110" s="159" t="s">
        <v>742</v>
      </c>
      <c r="C110" s="142" t="s">
        <v>664</v>
      </c>
      <c r="D110" s="143" t="s">
        <v>43</v>
      </c>
      <c r="E110" s="144">
        <v>317</v>
      </c>
      <c r="F110" s="145" t="s">
        <v>17</v>
      </c>
      <c r="G110" s="145" t="s">
        <v>119</v>
      </c>
      <c r="H110" s="145" t="s">
        <v>56</v>
      </c>
      <c r="I110" s="148">
        <v>0</v>
      </c>
      <c r="J110" s="148">
        <v>0.16666666666666669</v>
      </c>
      <c r="K110" s="146">
        <v>0</v>
      </c>
      <c r="M110" s="99"/>
    </row>
    <row r="111" spans="1:13" ht="14.25" hidden="1" customHeight="1" x14ac:dyDescent="0.25">
      <c r="A111" s="68"/>
      <c r="B111" s="159" t="s">
        <v>743</v>
      </c>
      <c r="C111" s="142" t="s">
        <v>665</v>
      </c>
      <c r="D111" s="143" t="s">
        <v>43</v>
      </c>
      <c r="E111" s="144">
        <v>318</v>
      </c>
      <c r="F111" s="145" t="s">
        <v>17</v>
      </c>
      <c r="G111" s="145" t="s">
        <v>119</v>
      </c>
      <c r="H111" s="145" t="s">
        <v>56</v>
      </c>
      <c r="I111" s="148">
        <v>0</v>
      </c>
      <c r="J111" s="148">
        <v>0.16666666666666669</v>
      </c>
      <c r="K111" s="146">
        <v>0</v>
      </c>
      <c r="M111" s="99"/>
    </row>
    <row r="112" spans="1:13" ht="14.25" hidden="1" customHeight="1" x14ac:dyDescent="0.25">
      <c r="A112" s="68"/>
      <c r="B112" s="159" t="s">
        <v>744</v>
      </c>
      <c r="C112" s="142" t="s">
        <v>666</v>
      </c>
      <c r="D112" s="143" t="s">
        <v>43</v>
      </c>
      <c r="E112" s="144">
        <v>319</v>
      </c>
      <c r="F112" s="145" t="s">
        <v>17</v>
      </c>
      <c r="G112" s="145" t="s">
        <v>119</v>
      </c>
      <c r="H112" s="145" t="s">
        <v>56</v>
      </c>
      <c r="I112" s="148">
        <v>0</v>
      </c>
      <c r="J112" s="148">
        <v>0.16666666666666669</v>
      </c>
      <c r="K112" s="146">
        <v>0</v>
      </c>
      <c r="M112" s="99"/>
    </row>
    <row r="113" spans="1:13" ht="14.25" hidden="1" customHeight="1" x14ac:dyDescent="0.25">
      <c r="A113" s="68"/>
      <c r="B113" s="159" t="s">
        <v>745</v>
      </c>
      <c r="C113" s="142" t="s">
        <v>667</v>
      </c>
      <c r="D113" s="143" t="s">
        <v>43</v>
      </c>
      <c r="E113" s="144">
        <v>320</v>
      </c>
      <c r="F113" s="145" t="s">
        <v>17</v>
      </c>
      <c r="G113" s="145" t="s">
        <v>119</v>
      </c>
      <c r="H113" s="145" t="s">
        <v>56</v>
      </c>
      <c r="I113" s="146">
        <v>0</v>
      </c>
      <c r="J113" s="148">
        <v>0.16666666666666669</v>
      </c>
      <c r="K113" s="146">
        <v>0</v>
      </c>
      <c r="M113" s="99"/>
    </row>
    <row r="114" spans="1:13" ht="14.25" hidden="1" customHeight="1" x14ac:dyDescent="0.25">
      <c r="A114" s="68"/>
      <c r="B114" s="159" t="s">
        <v>746</v>
      </c>
      <c r="C114" s="142" t="s">
        <v>668</v>
      </c>
      <c r="D114" s="143" t="s">
        <v>593</v>
      </c>
      <c r="E114" s="144">
        <v>324</v>
      </c>
      <c r="F114" s="145" t="s">
        <v>17</v>
      </c>
      <c r="G114" s="145" t="s">
        <v>119</v>
      </c>
      <c r="H114" s="145" t="s">
        <v>56</v>
      </c>
      <c r="I114" s="146">
        <v>0</v>
      </c>
      <c r="J114" s="148">
        <v>0.16666666666666669</v>
      </c>
      <c r="K114" s="146">
        <v>0</v>
      </c>
      <c r="M114" s="99"/>
    </row>
    <row r="115" spans="1:13" ht="14.25" hidden="1" customHeight="1" x14ac:dyDescent="0.25">
      <c r="A115" s="68"/>
      <c r="B115" s="159" t="s">
        <v>747</v>
      </c>
      <c r="C115" s="142" t="s">
        <v>669</v>
      </c>
      <c r="D115" s="143" t="s">
        <v>593</v>
      </c>
      <c r="E115" s="144">
        <v>325</v>
      </c>
      <c r="F115" s="145" t="s">
        <v>17</v>
      </c>
      <c r="G115" s="145" t="s">
        <v>119</v>
      </c>
      <c r="H115" s="145" t="s">
        <v>56</v>
      </c>
      <c r="I115" s="146">
        <v>0</v>
      </c>
      <c r="J115" s="148">
        <v>0.16666666666666669</v>
      </c>
      <c r="K115" s="146">
        <v>0</v>
      </c>
      <c r="M115" s="99"/>
    </row>
    <row r="116" spans="1:13" ht="14.25" hidden="1" customHeight="1" x14ac:dyDescent="0.25">
      <c r="A116" s="68"/>
      <c r="B116" s="159" t="s">
        <v>748</v>
      </c>
      <c r="C116" s="142" t="s">
        <v>670</v>
      </c>
      <c r="D116" s="143" t="s">
        <v>593</v>
      </c>
      <c r="E116" s="144">
        <v>326</v>
      </c>
      <c r="F116" s="145" t="s">
        <v>17</v>
      </c>
      <c r="G116" s="145" t="s">
        <v>119</v>
      </c>
      <c r="H116" s="145" t="s">
        <v>56</v>
      </c>
      <c r="I116" s="148">
        <v>0</v>
      </c>
      <c r="J116" s="148">
        <v>0.16666666666666669</v>
      </c>
      <c r="K116" s="146">
        <v>0</v>
      </c>
      <c r="M116" s="99"/>
    </row>
    <row r="117" spans="1:13" ht="14.25" hidden="1" customHeight="1" x14ac:dyDescent="0.25">
      <c r="A117" s="68"/>
      <c r="B117" s="159" t="s">
        <v>749</v>
      </c>
      <c r="C117" s="142" t="s">
        <v>671</v>
      </c>
      <c r="D117" s="143" t="s">
        <v>593</v>
      </c>
      <c r="E117" s="144">
        <v>327</v>
      </c>
      <c r="F117" s="145" t="s">
        <v>17</v>
      </c>
      <c r="G117" s="145" t="s">
        <v>119</v>
      </c>
      <c r="H117" s="145" t="s">
        <v>56</v>
      </c>
      <c r="I117" s="148">
        <v>0</v>
      </c>
      <c r="J117" s="148">
        <v>0.16666666666666669</v>
      </c>
      <c r="K117" s="146">
        <v>0</v>
      </c>
      <c r="M117" s="99"/>
    </row>
    <row r="118" spans="1:13" ht="14.25" hidden="1" customHeight="1" x14ac:dyDescent="0.25">
      <c r="A118" s="68"/>
      <c r="B118" s="159" t="s">
        <v>750</v>
      </c>
      <c r="C118" s="142" t="s">
        <v>672</v>
      </c>
      <c r="D118" s="143" t="s">
        <v>593</v>
      </c>
      <c r="E118" s="144">
        <v>328</v>
      </c>
      <c r="F118" s="145" t="s">
        <v>17</v>
      </c>
      <c r="G118" s="145" t="s">
        <v>119</v>
      </c>
      <c r="H118" s="145" t="s">
        <v>56</v>
      </c>
      <c r="I118" s="148">
        <v>0</v>
      </c>
      <c r="J118" s="148">
        <v>0.16666666666666669</v>
      </c>
      <c r="K118" s="146">
        <v>0</v>
      </c>
      <c r="M118" s="99"/>
    </row>
    <row r="119" spans="1:13" ht="14.25" hidden="1" customHeight="1" x14ac:dyDescent="0.25">
      <c r="A119" s="68"/>
      <c r="B119" s="159" t="s">
        <v>751</v>
      </c>
      <c r="C119" s="142" t="s">
        <v>673</v>
      </c>
      <c r="D119" s="143" t="s">
        <v>593</v>
      </c>
      <c r="E119" s="144">
        <v>329</v>
      </c>
      <c r="F119" s="145" t="s">
        <v>17</v>
      </c>
      <c r="G119" s="145" t="s">
        <v>119</v>
      </c>
      <c r="H119" s="145" t="s">
        <v>56</v>
      </c>
      <c r="I119" s="146">
        <v>0</v>
      </c>
      <c r="J119" s="148">
        <v>0.16666666666666669</v>
      </c>
      <c r="K119" s="146">
        <v>0</v>
      </c>
      <c r="M119" s="99"/>
    </row>
    <row r="120" spans="1:13" ht="14.25" hidden="1" customHeight="1" x14ac:dyDescent="0.2">
      <c r="A120" s="68"/>
      <c r="B120" s="157" t="s">
        <v>422</v>
      </c>
      <c r="C120" s="142" t="s">
        <v>423</v>
      </c>
      <c r="D120" s="143"/>
      <c r="E120" s="144">
        <v>331</v>
      </c>
      <c r="F120" s="145" t="s">
        <v>17</v>
      </c>
      <c r="G120" s="145" t="s">
        <v>119</v>
      </c>
      <c r="H120" s="145" t="s">
        <v>56</v>
      </c>
      <c r="I120" s="146" t="s">
        <v>259</v>
      </c>
      <c r="J120" s="158">
        <v>0.16666666666666666</v>
      </c>
      <c r="K120" s="146" t="e">
        <v>#VALUE!</v>
      </c>
      <c r="M120" s="99"/>
    </row>
    <row r="121" spans="1:13" ht="14.25" hidden="1" customHeight="1" x14ac:dyDescent="0.2">
      <c r="A121" s="68"/>
      <c r="B121" s="157" t="s">
        <v>424</v>
      </c>
      <c r="C121" s="142" t="s">
        <v>425</v>
      </c>
      <c r="D121" s="143"/>
      <c r="E121" s="144">
        <v>332</v>
      </c>
      <c r="F121" s="145" t="s">
        <v>17</v>
      </c>
      <c r="G121" s="145" t="s">
        <v>119</v>
      </c>
      <c r="H121" s="145" t="s">
        <v>56</v>
      </c>
      <c r="I121" s="146" t="s">
        <v>259</v>
      </c>
      <c r="J121" s="158">
        <v>0.16666666666666666</v>
      </c>
      <c r="K121" s="146" t="e">
        <v>#VALUE!</v>
      </c>
      <c r="M121" s="99"/>
    </row>
    <row r="122" spans="1:13" ht="14.25" hidden="1" customHeight="1" x14ac:dyDescent="0.2">
      <c r="A122" s="68"/>
      <c r="B122" s="157" t="s">
        <v>178</v>
      </c>
      <c r="C122" s="142" t="s">
        <v>179</v>
      </c>
      <c r="D122" s="143" t="s">
        <v>184</v>
      </c>
      <c r="E122" s="144">
        <v>333</v>
      </c>
      <c r="F122" s="145" t="s">
        <v>17</v>
      </c>
      <c r="G122" s="145" t="s">
        <v>119</v>
      </c>
      <c r="H122" s="145" t="s">
        <v>56</v>
      </c>
      <c r="I122" s="146">
        <v>1</v>
      </c>
      <c r="J122" s="158">
        <v>0.16666666666666666</v>
      </c>
      <c r="K122" s="146">
        <v>0.16666666666666666</v>
      </c>
      <c r="M122" s="99"/>
    </row>
    <row r="123" spans="1:13" ht="14.25" hidden="1" customHeight="1" x14ac:dyDescent="0.2">
      <c r="A123" s="68"/>
      <c r="B123" s="157" t="s">
        <v>180</v>
      </c>
      <c r="C123" s="142" t="s">
        <v>181</v>
      </c>
      <c r="D123" s="143"/>
      <c r="E123" s="144">
        <v>334</v>
      </c>
      <c r="F123" s="145" t="s">
        <v>17</v>
      </c>
      <c r="G123" s="145" t="s">
        <v>119</v>
      </c>
      <c r="H123" s="145" t="s">
        <v>56</v>
      </c>
      <c r="I123" s="146" t="s">
        <v>259</v>
      </c>
      <c r="J123" s="158">
        <v>0.16666666666666666</v>
      </c>
      <c r="K123" s="146" t="e">
        <v>#VALUE!</v>
      </c>
      <c r="M123" s="99"/>
    </row>
    <row r="124" spans="1:13" ht="14.25" hidden="1" customHeight="1" x14ac:dyDescent="0.2">
      <c r="A124" s="68"/>
      <c r="B124" s="157" t="s">
        <v>426</v>
      </c>
      <c r="C124" s="142" t="s">
        <v>427</v>
      </c>
      <c r="D124" s="143"/>
      <c r="E124" s="144">
        <v>335</v>
      </c>
      <c r="F124" s="145" t="s">
        <v>17</v>
      </c>
      <c r="G124" s="145" t="s">
        <v>119</v>
      </c>
      <c r="H124" s="145" t="s">
        <v>56</v>
      </c>
      <c r="I124" s="146" t="s">
        <v>259</v>
      </c>
      <c r="J124" s="158">
        <v>0.16666666666666666</v>
      </c>
      <c r="K124" s="146" t="e">
        <v>#VALUE!</v>
      </c>
      <c r="M124" s="99"/>
    </row>
    <row r="125" spans="1:13" ht="14.25" hidden="1" customHeight="1" x14ac:dyDescent="0.2">
      <c r="A125" s="68"/>
      <c r="B125" s="147" t="s">
        <v>182</v>
      </c>
      <c r="C125" s="142" t="s">
        <v>183</v>
      </c>
      <c r="D125" s="143"/>
      <c r="E125" s="144">
        <v>347</v>
      </c>
      <c r="F125" s="145" t="s">
        <v>17</v>
      </c>
      <c r="G125" s="145" t="s">
        <v>119</v>
      </c>
      <c r="H125" s="145" t="s">
        <v>56</v>
      </c>
      <c r="I125" s="146" t="s">
        <v>259</v>
      </c>
      <c r="J125" s="158">
        <v>0.16666666666666666</v>
      </c>
      <c r="K125" s="148" t="e">
        <v>#VALUE!</v>
      </c>
      <c r="M125" s="99"/>
    </row>
    <row r="126" spans="1:13" ht="14.25" hidden="1" customHeight="1" x14ac:dyDescent="0.2">
      <c r="A126" s="68"/>
      <c r="B126" s="147" t="s">
        <v>185</v>
      </c>
      <c r="C126" s="142" t="s">
        <v>186</v>
      </c>
      <c r="D126" s="143"/>
      <c r="E126" s="144">
        <v>348</v>
      </c>
      <c r="F126" s="145" t="s">
        <v>17</v>
      </c>
      <c r="G126" s="145" t="s">
        <v>119</v>
      </c>
      <c r="H126" s="145" t="s">
        <v>56</v>
      </c>
      <c r="I126" s="146" t="s">
        <v>259</v>
      </c>
      <c r="J126" s="158">
        <v>0.16666666666666666</v>
      </c>
      <c r="K126" s="148" t="e">
        <v>#VALUE!</v>
      </c>
      <c r="M126" s="99"/>
    </row>
    <row r="127" spans="1:13" ht="14.25" hidden="1" customHeight="1" x14ac:dyDescent="0.2">
      <c r="A127" s="68"/>
      <c r="B127" s="147" t="s">
        <v>187</v>
      </c>
      <c r="C127" s="142" t="s">
        <v>188</v>
      </c>
      <c r="D127" s="143" t="s">
        <v>184</v>
      </c>
      <c r="E127" s="144">
        <v>349</v>
      </c>
      <c r="F127" s="145" t="s">
        <v>17</v>
      </c>
      <c r="G127" s="145" t="s">
        <v>119</v>
      </c>
      <c r="H127" s="145" t="s">
        <v>56</v>
      </c>
      <c r="I127" s="146">
        <v>0.25</v>
      </c>
      <c r="J127" s="158">
        <v>0.16666666666666666</v>
      </c>
      <c r="K127" s="148">
        <v>4.1666666666666664E-2</v>
      </c>
      <c r="M127" s="99"/>
    </row>
    <row r="128" spans="1:13" ht="14.25" hidden="1" customHeight="1" x14ac:dyDescent="0.2">
      <c r="A128" s="68"/>
      <c r="B128" s="147" t="s">
        <v>189</v>
      </c>
      <c r="C128" s="142" t="s">
        <v>190</v>
      </c>
      <c r="D128" s="143" t="s">
        <v>184</v>
      </c>
      <c r="E128" s="144">
        <v>350</v>
      </c>
      <c r="F128" s="145" t="s">
        <v>17</v>
      </c>
      <c r="G128" s="145" t="s">
        <v>119</v>
      </c>
      <c r="H128" s="145" t="s">
        <v>56</v>
      </c>
      <c r="I128" s="146">
        <v>0.25</v>
      </c>
      <c r="J128" s="158">
        <v>0.16666666666666666</v>
      </c>
      <c r="K128" s="148">
        <v>4.1666666666666664E-2</v>
      </c>
      <c r="M128" s="99"/>
    </row>
    <row r="129" spans="1:13" ht="14.25" hidden="1" customHeight="1" x14ac:dyDescent="0.2">
      <c r="A129" s="68"/>
      <c r="B129" s="147" t="s">
        <v>191</v>
      </c>
      <c r="C129" s="142" t="s">
        <v>192</v>
      </c>
      <c r="D129" s="143" t="s">
        <v>184</v>
      </c>
      <c r="E129" s="144">
        <v>351</v>
      </c>
      <c r="F129" s="145" t="s">
        <v>17</v>
      </c>
      <c r="G129" s="145" t="s">
        <v>119</v>
      </c>
      <c r="H129" s="145" t="s">
        <v>56</v>
      </c>
      <c r="I129" s="146">
        <v>0.25</v>
      </c>
      <c r="J129" s="158">
        <v>0.16666666666666666</v>
      </c>
      <c r="K129" s="148">
        <v>4.1666666666666664E-2</v>
      </c>
      <c r="M129" s="99"/>
    </row>
    <row r="130" spans="1:13" ht="14.25" hidden="1" customHeight="1" x14ac:dyDescent="0.2">
      <c r="A130" s="68"/>
      <c r="B130" s="147" t="s">
        <v>193</v>
      </c>
      <c r="C130" s="142" t="s">
        <v>194</v>
      </c>
      <c r="D130" s="143"/>
      <c r="E130" s="144">
        <v>352</v>
      </c>
      <c r="F130" s="145" t="s">
        <v>17</v>
      </c>
      <c r="G130" s="145" t="s">
        <v>119</v>
      </c>
      <c r="H130" s="145" t="s">
        <v>56</v>
      </c>
      <c r="I130" s="146" t="s">
        <v>259</v>
      </c>
      <c r="J130" s="158">
        <v>0.16666666666666666</v>
      </c>
      <c r="K130" s="148" t="e">
        <v>#VALUE!</v>
      </c>
      <c r="M130" s="99"/>
    </row>
    <row r="131" spans="1:13" ht="14.25" hidden="1" customHeight="1" x14ac:dyDescent="0.2">
      <c r="A131" s="68"/>
      <c r="B131" s="147" t="s">
        <v>195</v>
      </c>
      <c r="C131" s="142" t="s">
        <v>196</v>
      </c>
      <c r="D131" s="143"/>
      <c r="E131" s="144">
        <v>353</v>
      </c>
      <c r="F131" s="145" t="s">
        <v>17</v>
      </c>
      <c r="G131" s="145" t="s">
        <v>119</v>
      </c>
      <c r="H131" s="145" t="s">
        <v>56</v>
      </c>
      <c r="I131" s="146" t="s">
        <v>259</v>
      </c>
      <c r="J131" s="158">
        <v>0.16666666666666666</v>
      </c>
      <c r="K131" s="148" t="e">
        <v>#VALUE!</v>
      </c>
      <c r="M131" s="99"/>
    </row>
    <row r="132" spans="1:13" ht="14.25" hidden="1" customHeight="1" x14ac:dyDescent="0.2">
      <c r="A132" s="68"/>
      <c r="B132" s="147" t="s">
        <v>197</v>
      </c>
      <c r="C132" s="142" t="s">
        <v>198</v>
      </c>
      <c r="D132" s="143"/>
      <c r="E132" s="144">
        <v>354</v>
      </c>
      <c r="F132" s="145" t="s">
        <v>17</v>
      </c>
      <c r="G132" s="145" t="s">
        <v>119</v>
      </c>
      <c r="H132" s="145" t="s">
        <v>56</v>
      </c>
      <c r="I132" s="146" t="s">
        <v>259</v>
      </c>
      <c r="J132" s="158">
        <v>0.16666666666666666</v>
      </c>
      <c r="K132" s="148" t="e">
        <v>#VALUE!</v>
      </c>
      <c r="M132" s="99"/>
    </row>
    <row r="133" spans="1:13" ht="14.25" hidden="1" customHeight="1" x14ac:dyDescent="0.2">
      <c r="A133" s="68"/>
      <c r="B133" s="147" t="s">
        <v>199</v>
      </c>
      <c r="C133" s="142" t="s">
        <v>200</v>
      </c>
      <c r="D133" s="143" t="s">
        <v>184</v>
      </c>
      <c r="E133" s="144">
        <v>356</v>
      </c>
      <c r="F133" s="145" t="s">
        <v>17</v>
      </c>
      <c r="G133" s="145" t="s">
        <v>119</v>
      </c>
      <c r="H133" s="145" t="s">
        <v>56</v>
      </c>
      <c r="I133" s="146">
        <v>0.25</v>
      </c>
      <c r="J133" s="158">
        <v>0.16666666666666666</v>
      </c>
      <c r="K133" s="148">
        <v>4.1666666666666664E-2</v>
      </c>
      <c r="M133" s="99"/>
    </row>
    <row r="134" spans="1:13" ht="14.25" hidden="1" customHeight="1" x14ac:dyDescent="0.2">
      <c r="A134" s="68"/>
      <c r="B134" s="147" t="s">
        <v>428</v>
      </c>
      <c r="C134" s="142" t="s">
        <v>429</v>
      </c>
      <c r="D134" s="143"/>
      <c r="E134" s="144">
        <v>357</v>
      </c>
      <c r="F134" s="145" t="s">
        <v>17</v>
      </c>
      <c r="G134" s="145" t="s">
        <v>119</v>
      </c>
      <c r="H134" s="145" t="s">
        <v>56</v>
      </c>
      <c r="I134" s="146" t="s">
        <v>259</v>
      </c>
      <c r="J134" s="158">
        <v>0.16666666666666666</v>
      </c>
      <c r="K134" s="148" t="e">
        <v>#VALUE!</v>
      </c>
      <c r="M134" s="99"/>
    </row>
    <row r="135" spans="1:13" ht="14.25" hidden="1" customHeight="1" x14ac:dyDescent="0.2">
      <c r="A135" s="68"/>
      <c r="B135" s="147" t="s">
        <v>430</v>
      </c>
      <c r="C135" s="142" t="s">
        <v>431</v>
      </c>
      <c r="D135" s="143"/>
      <c r="E135" s="144">
        <v>359</v>
      </c>
      <c r="F135" s="145" t="s">
        <v>17</v>
      </c>
      <c r="G135" s="145" t="s">
        <v>119</v>
      </c>
      <c r="H135" s="145" t="s">
        <v>56</v>
      </c>
      <c r="I135" s="146" t="s">
        <v>259</v>
      </c>
      <c r="J135" s="158">
        <v>0.16666666666666666</v>
      </c>
      <c r="K135" s="148" t="e">
        <v>#VALUE!</v>
      </c>
      <c r="M135" s="99"/>
    </row>
    <row r="136" spans="1:13" ht="14.25" hidden="1" customHeight="1" x14ac:dyDescent="0.2">
      <c r="A136" s="68"/>
      <c r="B136" s="147" t="s">
        <v>432</v>
      </c>
      <c r="C136" s="142" t="s">
        <v>433</v>
      </c>
      <c r="D136" s="143"/>
      <c r="E136" s="144">
        <v>360</v>
      </c>
      <c r="F136" s="145" t="s">
        <v>17</v>
      </c>
      <c r="G136" s="145" t="s">
        <v>37</v>
      </c>
      <c r="H136" s="145" t="s">
        <v>56</v>
      </c>
      <c r="I136" s="146" t="s">
        <v>259</v>
      </c>
      <c r="J136" s="148">
        <v>0.33333333333333331</v>
      </c>
      <c r="K136" s="145" t="e">
        <v>#VALUE!</v>
      </c>
      <c r="M136" s="99"/>
    </row>
    <row r="137" spans="1:13" ht="14.25" hidden="1" customHeight="1" x14ac:dyDescent="0.2">
      <c r="A137" s="68"/>
      <c r="B137" s="147" t="s">
        <v>434</v>
      </c>
      <c r="C137" s="142" t="s">
        <v>435</v>
      </c>
      <c r="D137" s="143" t="s">
        <v>184</v>
      </c>
      <c r="E137" s="144">
        <v>361</v>
      </c>
      <c r="F137" s="145" t="s">
        <v>17</v>
      </c>
      <c r="G137" s="145" t="s">
        <v>37</v>
      </c>
      <c r="H137" s="145" t="s">
        <v>56</v>
      </c>
      <c r="I137" s="146">
        <v>0.5</v>
      </c>
      <c r="J137" s="148">
        <v>0.33333333333333331</v>
      </c>
      <c r="K137" s="145">
        <v>0.16666666666666666</v>
      </c>
      <c r="M137" s="99"/>
    </row>
    <row r="138" spans="1:13" ht="14.25" hidden="1" customHeight="1" x14ac:dyDescent="0.2">
      <c r="A138" s="68"/>
      <c r="B138" s="147" t="s">
        <v>436</v>
      </c>
      <c r="C138" s="142" t="s">
        <v>437</v>
      </c>
      <c r="D138" s="143" t="s">
        <v>184</v>
      </c>
      <c r="E138" s="144">
        <v>362</v>
      </c>
      <c r="F138" s="145" t="s">
        <v>17</v>
      </c>
      <c r="G138" s="145" t="s">
        <v>37</v>
      </c>
      <c r="H138" s="145" t="s">
        <v>56</v>
      </c>
      <c r="I138" s="146">
        <v>0.5</v>
      </c>
      <c r="J138" s="148">
        <v>0.33333333333333331</v>
      </c>
      <c r="K138" s="145">
        <v>0.16666666666666666</v>
      </c>
      <c r="M138" s="99"/>
    </row>
    <row r="139" spans="1:13" ht="14.25" hidden="1" customHeight="1" x14ac:dyDescent="0.2">
      <c r="A139" s="68"/>
      <c r="B139" s="147" t="s">
        <v>438</v>
      </c>
      <c r="C139" s="132" t="s">
        <v>439</v>
      </c>
      <c r="D139" s="143"/>
      <c r="E139" s="144">
        <v>363</v>
      </c>
      <c r="F139" s="145" t="s">
        <v>17</v>
      </c>
      <c r="G139" s="145" t="s">
        <v>37</v>
      </c>
      <c r="H139" s="145" t="s">
        <v>56</v>
      </c>
      <c r="I139" s="146" t="s">
        <v>259</v>
      </c>
      <c r="J139" s="148">
        <v>0.33333333333333331</v>
      </c>
      <c r="K139" s="145" t="e">
        <v>#VALUE!</v>
      </c>
      <c r="M139" s="99"/>
    </row>
    <row r="140" spans="1:13" ht="14.25" hidden="1" customHeight="1" x14ac:dyDescent="0.2">
      <c r="A140" s="68"/>
      <c r="B140" s="147" t="s">
        <v>440</v>
      </c>
      <c r="C140" s="142" t="s">
        <v>259</v>
      </c>
      <c r="D140" s="143"/>
      <c r="E140" s="144">
        <v>365</v>
      </c>
      <c r="F140" s="145" t="s">
        <v>17</v>
      </c>
      <c r="G140" s="145" t="s">
        <v>37</v>
      </c>
      <c r="H140" s="145" t="s">
        <v>56</v>
      </c>
      <c r="I140" s="146" t="s">
        <v>259</v>
      </c>
      <c r="J140" s="148">
        <v>0.33333333333333331</v>
      </c>
      <c r="K140" s="145" t="e">
        <v>#VALUE!</v>
      </c>
      <c r="M140" s="99"/>
    </row>
    <row r="141" spans="1:13" ht="14.25" hidden="1" customHeight="1" x14ac:dyDescent="0.2">
      <c r="A141" s="68"/>
      <c r="B141" s="147" t="s">
        <v>441</v>
      </c>
      <c r="C141" s="142" t="s">
        <v>201</v>
      </c>
      <c r="D141" s="143"/>
      <c r="E141" s="144">
        <v>366</v>
      </c>
      <c r="F141" s="145" t="s">
        <v>17</v>
      </c>
      <c r="G141" s="145" t="s">
        <v>37</v>
      </c>
      <c r="H141" s="145" t="s">
        <v>56</v>
      </c>
      <c r="I141" s="146" t="s">
        <v>259</v>
      </c>
      <c r="J141" s="148">
        <v>0.33333333333333331</v>
      </c>
      <c r="K141" s="148" t="e">
        <v>#VALUE!</v>
      </c>
      <c r="M141" s="99"/>
    </row>
    <row r="142" spans="1:13" ht="14.25" hidden="1" customHeight="1" x14ac:dyDescent="0.2">
      <c r="A142" s="68"/>
      <c r="B142" s="147" t="s">
        <v>442</v>
      </c>
      <c r="C142" s="142" t="s">
        <v>443</v>
      </c>
      <c r="D142" s="143"/>
      <c r="E142" s="144">
        <v>367</v>
      </c>
      <c r="F142" s="145" t="s">
        <v>17</v>
      </c>
      <c r="G142" s="145" t="s">
        <v>37</v>
      </c>
      <c r="H142" s="145" t="s">
        <v>56</v>
      </c>
      <c r="I142" s="146" t="s">
        <v>259</v>
      </c>
      <c r="J142" s="148">
        <v>0.33333333333333331</v>
      </c>
      <c r="K142" s="148" t="e">
        <v>#VALUE!</v>
      </c>
      <c r="M142" s="99"/>
    </row>
    <row r="143" spans="1:13" ht="14.25" hidden="1" customHeight="1" x14ac:dyDescent="0.2">
      <c r="A143" s="68"/>
      <c r="B143" s="147" t="s">
        <v>444</v>
      </c>
      <c r="C143" s="142" t="s">
        <v>445</v>
      </c>
      <c r="D143" s="143"/>
      <c r="E143" s="144">
        <v>368</v>
      </c>
      <c r="F143" s="145" t="s">
        <v>17</v>
      </c>
      <c r="G143" s="145" t="s">
        <v>37</v>
      </c>
      <c r="H143" s="145" t="s">
        <v>56</v>
      </c>
      <c r="I143" s="146" t="s">
        <v>259</v>
      </c>
      <c r="J143" s="148">
        <v>0.33333333333333331</v>
      </c>
      <c r="K143" s="148" t="e">
        <v>#VALUE!</v>
      </c>
      <c r="M143" s="99"/>
    </row>
    <row r="144" spans="1:13" ht="14.25" hidden="1" customHeight="1" x14ac:dyDescent="0.2">
      <c r="A144" s="68"/>
      <c r="B144" s="147" t="s">
        <v>446</v>
      </c>
      <c r="C144" s="142" t="s">
        <v>447</v>
      </c>
      <c r="D144" s="143" t="s">
        <v>184</v>
      </c>
      <c r="E144" s="144">
        <v>369</v>
      </c>
      <c r="F144" s="145" t="s">
        <v>17</v>
      </c>
      <c r="G144" s="145" t="s">
        <v>37</v>
      </c>
      <c r="H144" s="145" t="s">
        <v>56</v>
      </c>
      <c r="I144" s="146">
        <v>1</v>
      </c>
      <c r="J144" s="148">
        <v>0.33333333333333331</v>
      </c>
      <c r="K144" s="148">
        <v>0.33333333333333331</v>
      </c>
      <c r="M144" s="99"/>
    </row>
    <row r="145" spans="1:13" ht="14.25" hidden="1" customHeight="1" x14ac:dyDescent="0.2">
      <c r="A145" s="68"/>
      <c r="B145" s="147" t="s">
        <v>448</v>
      </c>
      <c r="C145" s="142" t="s">
        <v>202</v>
      </c>
      <c r="D145" s="143"/>
      <c r="E145" s="144">
        <v>370</v>
      </c>
      <c r="F145" s="145" t="s">
        <v>17</v>
      </c>
      <c r="G145" s="145" t="s">
        <v>37</v>
      </c>
      <c r="H145" s="145" t="s">
        <v>56</v>
      </c>
      <c r="I145" s="146" t="s">
        <v>259</v>
      </c>
      <c r="J145" s="148">
        <v>0.33333333333333331</v>
      </c>
      <c r="K145" s="148" t="e">
        <v>#VALUE!</v>
      </c>
      <c r="M145" s="99"/>
    </row>
    <row r="146" spans="1:13" ht="14.25" hidden="1" customHeight="1" x14ac:dyDescent="0.2">
      <c r="A146" s="68"/>
      <c r="B146" s="147" t="s">
        <v>449</v>
      </c>
      <c r="C146" s="142" t="s">
        <v>548</v>
      </c>
      <c r="D146" s="143"/>
      <c r="E146" s="144">
        <v>371</v>
      </c>
      <c r="F146" s="145" t="s">
        <v>17</v>
      </c>
      <c r="G146" s="145" t="s">
        <v>37</v>
      </c>
      <c r="H146" s="145" t="s">
        <v>56</v>
      </c>
      <c r="I146" s="146" t="s">
        <v>259</v>
      </c>
      <c r="J146" s="148">
        <v>0.33333333333333331</v>
      </c>
      <c r="K146" s="148" t="e">
        <v>#VALUE!</v>
      </c>
      <c r="M146" s="99"/>
    </row>
    <row r="147" spans="1:13" ht="14.25" hidden="1" customHeight="1" x14ac:dyDescent="0.2">
      <c r="A147" s="68"/>
      <c r="B147" s="147" t="s">
        <v>450</v>
      </c>
      <c r="C147" s="142" t="s">
        <v>549</v>
      </c>
      <c r="D147" s="143"/>
      <c r="E147" s="144">
        <v>372</v>
      </c>
      <c r="F147" s="145" t="s">
        <v>17</v>
      </c>
      <c r="G147" s="145" t="s">
        <v>37</v>
      </c>
      <c r="H147" s="145" t="s">
        <v>56</v>
      </c>
      <c r="I147" s="146" t="s">
        <v>259</v>
      </c>
      <c r="J147" s="148">
        <v>0.33333333333333331</v>
      </c>
      <c r="K147" s="148" t="e">
        <v>#VALUE!</v>
      </c>
      <c r="M147" s="99"/>
    </row>
    <row r="148" spans="1:13" ht="14.25" hidden="1" customHeight="1" x14ac:dyDescent="0.2">
      <c r="A148" s="68"/>
      <c r="B148" s="147" t="s">
        <v>451</v>
      </c>
      <c r="C148" s="142" t="s">
        <v>550</v>
      </c>
      <c r="D148" s="143"/>
      <c r="E148" s="144">
        <v>373</v>
      </c>
      <c r="F148" s="145" t="s">
        <v>17</v>
      </c>
      <c r="G148" s="145" t="s">
        <v>37</v>
      </c>
      <c r="H148" s="145" t="s">
        <v>56</v>
      </c>
      <c r="I148" s="146" t="s">
        <v>259</v>
      </c>
      <c r="J148" s="148">
        <v>0.33333333333333331</v>
      </c>
      <c r="K148" s="148" t="e">
        <v>#VALUE!</v>
      </c>
      <c r="M148" s="99"/>
    </row>
    <row r="149" spans="1:13" ht="14.25" hidden="1" customHeight="1" x14ac:dyDescent="0.2">
      <c r="A149" s="68"/>
      <c r="B149" s="147" t="s">
        <v>452</v>
      </c>
      <c r="C149" s="142" t="s">
        <v>551</v>
      </c>
      <c r="D149" s="143"/>
      <c r="E149" s="144">
        <v>374</v>
      </c>
      <c r="F149" s="145" t="s">
        <v>17</v>
      </c>
      <c r="G149" s="145" t="s">
        <v>37</v>
      </c>
      <c r="H149" s="145" t="s">
        <v>56</v>
      </c>
      <c r="I149" s="146" t="s">
        <v>259</v>
      </c>
      <c r="J149" s="148">
        <v>0.33333333333333331</v>
      </c>
      <c r="K149" s="148" t="e">
        <v>#VALUE!</v>
      </c>
      <c r="M149" s="99"/>
    </row>
    <row r="150" spans="1:13" ht="14.25" hidden="1" customHeight="1" x14ac:dyDescent="0.2">
      <c r="A150" s="68"/>
      <c r="B150" s="147" t="s">
        <v>453</v>
      </c>
      <c r="C150" s="142" t="s">
        <v>552</v>
      </c>
      <c r="D150" s="143"/>
      <c r="E150" s="144">
        <v>375</v>
      </c>
      <c r="F150" s="145" t="s">
        <v>17</v>
      </c>
      <c r="G150" s="145" t="s">
        <v>37</v>
      </c>
      <c r="H150" s="145" t="s">
        <v>56</v>
      </c>
      <c r="I150" s="146" t="s">
        <v>259</v>
      </c>
      <c r="J150" s="148">
        <v>0.33333333333333331</v>
      </c>
      <c r="K150" s="148" t="e">
        <v>#VALUE!</v>
      </c>
      <c r="M150" s="99"/>
    </row>
    <row r="151" spans="1:13" ht="14.25" hidden="1" customHeight="1" x14ac:dyDescent="0.2">
      <c r="A151" s="68"/>
      <c r="B151" s="147" t="s">
        <v>454</v>
      </c>
      <c r="C151" s="142" t="s">
        <v>553</v>
      </c>
      <c r="D151" s="143"/>
      <c r="E151" s="144">
        <v>376</v>
      </c>
      <c r="F151" s="145" t="s">
        <v>17</v>
      </c>
      <c r="G151" s="145" t="s">
        <v>37</v>
      </c>
      <c r="H151" s="145" t="s">
        <v>56</v>
      </c>
      <c r="I151" s="146" t="s">
        <v>259</v>
      </c>
      <c r="J151" s="148">
        <v>0.33333333333333331</v>
      </c>
      <c r="K151" s="148" t="e">
        <v>#VALUE!</v>
      </c>
      <c r="M151" s="99"/>
    </row>
    <row r="152" spans="1:13" ht="14.25" hidden="1" customHeight="1" x14ac:dyDescent="0.2">
      <c r="A152" s="68"/>
      <c r="B152" s="147" t="s">
        <v>455</v>
      </c>
      <c r="C152" s="142" t="s">
        <v>554</v>
      </c>
      <c r="D152" s="143"/>
      <c r="E152" s="144">
        <v>377</v>
      </c>
      <c r="F152" s="145" t="s">
        <v>17</v>
      </c>
      <c r="G152" s="145" t="s">
        <v>37</v>
      </c>
      <c r="H152" s="145" t="s">
        <v>56</v>
      </c>
      <c r="I152" s="146" t="s">
        <v>259</v>
      </c>
      <c r="J152" s="148">
        <v>0.33333333333333331</v>
      </c>
      <c r="K152" s="148" t="e">
        <v>#VALUE!</v>
      </c>
      <c r="M152" s="99"/>
    </row>
    <row r="153" spans="1:13" ht="14.25" hidden="1" customHeight="1" x14ac:dyDescent="0.2">
      <c r="A153" s="68"/>
      <c r="B153" s="147" t="s">
        <v>456</v>
      </c>
      <c r="C153" s="142" t="s">
        <v>555</v>
      </c>
      <c r="D153" s="143"/>
      <c r="E153" s="144">
        <v>378</v>
      </c>
      <c r="F153" s="145" t="s">
        <v>17</v>
      </c>
      <c r="G153" s="145" t="s">
        <v>37</v>
      </c>
      <c r="H153" s="145" t="s">
        <v>56</v>
      </c>
      <c r="I153" s="146" t="s">
        <v>259</v>
      </c>
      <c r="J153" s="148">
        <v>0.33333333333333331</v>
      </c>
      <c r="K153" s="148" t="e">
        <v>#VALUE!</v>
      </c>
      <c r="M153" s="99"/>
    </row>
    <row r="154" spans="1:13" ht="14.25" hidden="1" customHeight="1" x14ac:dyDescent="0.2">
      <c r="A154" s="68"/>
      <c r="B154" s="147" t="s">
        <v>457</v>
      </c>
      <c r="C154" s="142" t="s">
        <v>556</v>
      </c>
      <c r="D154" s="143"/>
      <c r="E154" s="144">
        <v>379</v>
      </c>
      <c r="F154" s="145" t="s">
        <v>17</v>
      </c>
      <c r="G154" s="145" t="s">
        <v>37</v>
      </c>
      <c r="H154" s="145" t="s">
        <v>56</v>
      </c>
      <c r="I154" s="146" t="s">
        <v>259</v>
      </c>
      <c r="J154" s="148">
        <v>0.33333333333333331</v>
      </c>
      <c r="K154" s="148" t="e">
        <v>#VALUE!</v>
      </c>
      <c r="M154" s="99"/>
    </row>
    <row r="155" spans="1:13" ht="14.25" hidden="1" customHeight="1" x14ac:dyDescent="0.2">
      <c r="A155" s="68"/>
      <c r="B155" s="157" t="s">
        <v>203</v>
      </c>
      <c r="C155" s="142" t="s">
        <v>204</v>
      </c>
      <c r="D155" s="143"/>
      <c r="E155" s="144">
        <v>381</v>
      </c>
      <c r="F155" s="145" t="s">
        <v>17</v>
      </c>
      <c r="G155" s="145" t="s">
        <v>37</v>
      </c>
      <c r="H155" s="145" t="s">
        <v>56</v>
      </c>
      <c r="I155" s="146" t="s">
        <v>259</v>
      </c>
      <c r="J155" s="148">
        <v>0.33333333333333331</v>
      </c>
      <c r="K155" s="148" t="e">
        <v>#VALUE!</v>
      </c>
      <c r="M155" s="99"/>
    </row>
    <row r="156" spans="1:13" ht="14.25" hidden="1" customHeight="1" x14ac:dyDescent="0.2">
      <c r="A156" s="68"/>
      <c r="B156" s="157" t="s">
        <v>205</v>
      </c>
      <c r="C156" s="142" t="s">
        <v>206</v>
      </c>
      <c r="D156" s="143" t="s">
        <v>184</v>
      </c>
      <c r="E156" s="144">
        <v>432</v>
      </c>
      <c r="F156" s="145" t="s">
        <v>17</v>
      </c>
      <c r="G156" s="145" t="s">
        <v>207</v>
      </c>
      <c r="H156" s="145" t="s">
        <v>56</v>
      </c>
      <c r="I156" s="146">
        <v>0.2</v>
      </c>
      <c r="J156" s="148">
        <v>0.33333333333333331</v>
      </c>
      <c r="K156" s="148">
        <v>6.6666666666666666E-2</v>
      </c>
      <c r="M156" s="99"/>
    </row>
    <row r="157" spans="1:13" ht="14.25" hidden="1" customHeight="1" x14ac:dyDescent="0.2">
      <c r="A157" s="68"/>
      <c r="B157" s="157" t="s">
        <v>208</v>
      </c>
      <c r="C157" s="142" t="s">
        <v>209</v>
      </c>
      <c r="D157" s="143" t="s">
        <v>184</v>
      </c>
      <c r="E157" s="144">
        <v>442</v>
      </c>
      <c r="F157" s="145" t="s">
        <v>17</v>
      </c>
      <c r="G157" s="145" t="s">
        <v>207</v>
      </c>
      <c r="H157" s="145" t="s">
        <v>56</v>
      </c>
      <c r="I157" s="146">
        <v>0.2</v>
      </c>
      <c r="J157" s="148">
        <v>0.33333333333333331</v>
      </c>
      <c r="K157" s="148">
        <v>6.6666666666666666E-2</v>
      </c>
      <c r="M157" s="99"/>
    </row>
    <row r="158" spans="1:13" ht="14.25" hidden="1" customHeight="1" x14ac:dyDescent="0.2">
      <c r="A158" s="68"/>
      <c r="B158" s="157" t="s">
        <v>458</v>
      </c>
      <c r="C158" s="142" t="s">
        <v>459</v>
      </c>
      <c r="D158" s="143" t="s">
        <v>184</v>
      </c>
      <c r="E158" s="144">
        <v>443</v>
      </c>
      <c r="F158" s="145" t="s">
        <v>17</v>
      </c>
      <c r="G158" s="145" t="s">
        <v>207</v>
      </c>
      <c r="H158" s="145" t="s">
        <v>56</v>
      </c>
      <c r="I158" s="146">
        <v>0.2</v>
      </c>
      <c r="J158" s="148">
        <v>0.33333333333333331</v>
      </c>
      <c r="K158" s="148">
        <v>6.6666666666666666E-2</v>
      </c>
      <c r="M158" s="99"/>
    </row>
    <row r="159" spans="1:13" ht="14.25" hidden="1" customHeight="1" x14ac:dyDescent="0.2">
      <c r="A159" s="68"/>
      <c r="B159" s="157" t="s">
        <v>210</v>
      </c>
      <c r="C159" s="142" t="s">
        <v>211</v>
      </c>
      <c r="D159" s="143" t="s">
        <v>184</v>
      </c>
      <c r="E159" s="144">
        <v>444</v>
      </c>
      <c r="F159" s="145" t="s">
        <v>17</v>
      </c>
      <c r="G159" s="145" t="s">
        <v>207</v>
      </c>
      <c r="H159" s="145" t="s">
        <v>56</v>
      </c>
      <c r="I159" s="146">
        <v>0.2</v>
      </c>
      <c r="J159" s="148">
        <v>0.33333333333333331</v>
      </c>
      <c r="K159" s="148">
        <v>6.6666666666666666E-2</v>
      </c>
      <c r="M159" s="99"/>
    </row>
    <row r="160" spans="1:13" ht="14.25" hidden="1" customHeight="1" x14ac:dyDescent="0.2">
      <c r="A160" s="68"/>
      <c r="B160" s="157" t="s">
        <v>460</v>
      </c>
      <c r="C160" s="142" t="s">
        <v>461</v>
      </c>
      <c r="D160" s="143" t="s">
        <v>184</v>
      </c>
      <c r="E160" s="144">
        <v>445</v>
      </c>
      <c r="F160" s="145" t="s">
        <v>17</v>
      </c>
      <c r="G160" s="145" t="s">
        <v>207</v>
      </c>
      <c r="H160" s="145" t="s">
        <v>56</v>
      </c>
      <c r="I160" s="146">
        <v>0.2</v>
      </c>
      <c r="J160" s="148">
        <v>0.33333333333333331</v>
      </c>
      <c r="K160" s="148">
        <v>6.6666666666666666E-2</v>
      </c>
      <c r="M160" s="99"/>
    </row>
    <row r="161" spans="1:13" ht="14.25" hidden="1" customHeight="1" x14ac:dyDescent="0.2">
      <c r="A161" s="68"/>
      <c r="B161" s="157" t="s">
        <v>462</v>
      </c>
      <c r="C161" s="142" t="s">
        <v>463</v>
      </c>
      <c r="D161" s="143"/>
      <c r="E161" s="144">
        <v>447</v>
      </c>
      <c r="F161" s="145" t="s">
        <v>17</v>
      </c>
      <c r="G161" s="145" t="s">
        <v>207</v>
      </c>
      <c r="H161" s="145" t="s">
        <v>56</v>
      </c>
      <c r="I161" s="146" t="s">
        <v>259</v>
      </c>
      <c r="J161" s="148">
        <v>0.33333333333333331</v>
      </c>
      <c r="K161" s="148" t="e">
        <v>#VALUE!</v>
      </c>
      <c r="M161" s="99"/>
    </row>
    <row r="162" spans="1:13" ht="14.25" hidden="1" customHeight="1" x14ac:dyDescent="0.2">
      <c r="A162" s="68"/>
      <c r="B162" s="157" t="s">
        <v>464</v>
      </c>
      <c r="C162" s="142" t="s">
        <v>465</v>
      </c>
      <c r="D162" s="143"/>
      <c r="E162" s="144">
        <v>449</v>
      </c>
      <c r="F162" s="145" t="s">
        <v>17</v>
      </c>
      <c r="G162" s="145" t="s">
        <v>207</v>
      </c>
      <c r="H162" s="145" t="s">
        <v>56</v>
      </c>
      <c r="I162" s="146" t="s">
        <v>259</v>
      </c>
      <c r="J162" s="148">
        <v>0.33333333333333331</v>
      </c>
      <c r="K162" s="148" t="e">
        <v>#VALUE!</v>
      </c>
      <c r="M162" s="99"/>
    </row>
    <row r="163" spans="1:13" ht="14.25" hidden="1" customHeight="1" x14ac:dyDescent="0.2">
      <c r="A163" s="68"/>
      <c r="B163" s="157" t="s">
        <v>466</v>
      </c>
      <c r="C163" s="142" t="s">
        <v>467</v>
      </c>
      <c r="D163" s="143"/>
      <c r="E163" s="144">
        <v>450</v>
      </c>
      <c r="F163" s="145" t="s">
        <v>17</v>
      </c>
      <c r="G163" s="145" t="s">
        <v>207</v>
      </c>
      <c r="H163" s="145" t="s">
        <v>56</v>
      </c>
      <c r="I163" s="146" t="s">
        <v>259</v>
      </c>
      <c r="J163" s="148">
        <v>0.33333333333333331</v>
      </c>
      <c r="K163" s="148" t="e">
        <v>#VALUE!</v>
      </c>
      <c r="M163" s="99"/>
    </row>
    <row r="164" spans="1:13" ht="14.25" hidden="1" customHeight="1" x14ac:dyDescent="0.2">
      <c r="A164" s="68"/>
      <c r="B164" s="157" t="s">
        <v>212</v>
      </c>
      <c r="C164" s="142" t="s">
        <v>213</v>
      </c>
      <c r="D164" s="143"/>
      <c r="E164" s="144">
        <v>451</v>
      </c>
      <c r="F164" s="145" t="s">
        <v>17</v>
      </c>
      <c r="G164" s="145" t="s">
        <v>207</v>
      </c>
      <c r="H164" s="145" t="s">
        <v>56</v>
      </c>
      <c r="I164" s="146" t="s">
        <v>259</v>
      </c>
      <c r="J164" s="148">
        <v>0.33333333333333331</v>
      </c>
      <c r="K164" s="148" t="e">
        <v>#VALUE!</v>
      </c>
      <c r="M164" s="99"/>
    </row>
    <row r="165" spans="1:13" ht="14.25" hidden="1" customHeight="1" x14ac:dyDescent="0.2">
      <c r="A165" s="68"/>
      <c r="B165" s="157" t="s">
        <v>468</v>
      </c>
      <c r="C165" s="142" t="s">
        <v>469</v>
      </c>
      <c r="D165" s="143"/>
      <c r="E165" s="144">
        <v>454</v>
      </c>
      <c r="F165" s="145" t="s">
        <v>17</v>
      </c>
      <c r="G165" s="145" t="s">
        <v>207</v>
      </c>
      <c r="H165" s="145" t="s">
        <v>56</v>
      </c>
      <c r="I165" s="146" t="s">
        <v>259</v>
      </c>
      <c r="J165" s="148">
        <v>0.33333333333333331</v>
      </c>
      <c r="K165" s="148" t="e">
        <v>#VALUE!</v>
      </c>
      <c r="M165" s="99"/>
    </row>
    <row r="166" spans="1:13" ht="14.25" hidden="1" customHeight="1" x14ac:dyDescent="0.2">
      <c r="A166" s="68"/>
      <c r="B166" s="157" t="s">
        <v>470</v>
      </c>
      <c r="C166" s="142" t="s">
        <v>471</v>
      </c>
      <c r="D166" s="143" t="s">
        <v>184</v>
      </c>
      <c r="E166" s="144">
        <v>457</v>
      </c>
      <c r="F166" s="145" t="s">
        <v>17</v>
      </c>
      <c r="G166" s="145" t="s">
        <v>207</v>
      </c>
      <c r="H166" s="145" t="s">
        <v>56</v>
      </c>
      <c r="I166" s="146">
        <v>1</v>
      </c>
      <c r="J166" s="148">
        <v>0.33333333333333331</v>
      </c>
      <c r="K166" s="148">
        <v>0.33333333333333331</v>
      </c>
      <c r="M166" s="99"/>
    </row>
    <row r="167" spans="1:13" ht="14.25" hidden="1" customHeight="1" x14ac:dyDescent="0.2">
      <c r="A167" s="68"/>
      <c r="B167" s="157" t="s">
        <v>472</v>
      </c>
      <c r="C167" s="142" t="s">
        <v>473</v>
      </c>
      <c r="D167" s="143"/>
      <c r="E167" s="144">
        <v>460</v>
      </c>
      <c r="F167" s="145" t="s">
        <v>17</v>
      </c>
      <c r="G167" s="145" t="s">
        <v>207</v>
      </c>
      <c r="H167" s="145" t="s">
        <v>56</v>
      </c>
      <c r="I167" s="146" t="s">
        <v>259</v>
      </c>
      <c r="J167" s="148">
        <v>0.33333333333333331</v>
      </c>
      <c r="K167" s="148" t="e">
        <v>#VALUE!</v>
      </c>
      <c r="M167" s="99"/>
    </row>
    <row r="168" spans="1:13" ht="14.25" hidden="1" customHeight="1" x14ac:dyDescent="0.2">
      <c r="A168" s="68"/>
      <c r="B168" s="157" t="s">
        <v>557</v>
      </c>
      <c r="C168" s="160" t="s">
        <v>545</v>
      </c>
      <c r="D168" s="143" t="s">
        <v>184</v>
      </c>
      <c r="E168" s="144">
        <v>468</v>
      </c>
      <c r="F168" s="145" t="s">
        <v>17</v>
      </c>
      <c r="G168" s="145" t="s">
        <v>207</v>
      </c>
      <c r="H168" s="145" t="s">
        <v>56</v>
      </c>
      <c r="I168" s="146">
        <v>0.25</v>
      </c>
      <c r="J168" s="148">
        <v>0.33333333333333331</v>
      </c>
      <c r="K168" s="148">
        <v>8.3333333333333329E-2</v>
      </c>
      <c r="M168" s="99"/>
    </row>
    <row r="169" spans="1:13" ht="14.25" hidden="1" customHeight="1" x14ac:dyDescent="0.2">
      <c r="A169" s="68"/>
      <c r="B169" s="157" t="s">
        <v>558</v>
      </c>
      <c r="C169" s="160" t="s">
        <v>546</v>
      </c>
      <c r="D169" s="143"/>
      <c r="E169" s="144">
        <v>469</v>
      </c>
      <c r="F169" s="145" t="s">
        <v>17</v>
      </c>
      <c r="G169" s="145" t="s">
        <v>207</v>
      </c>
      <c r="H169" s="145" t="s">
        <v>56</v>
      </c>
      <c r="I169" s="146" t="s">
        <v>259</v>
      </c>
      <c r="J169" s="148">
        <v>0.33333333333333331</v>
      </c>
      <c r="K169" s="148" t="e">
        <v>#VALUE!</v>
      </c>
      <c r="M169" s="99"/>
    </row>
    <row r="170" spans="1:13" ht="14.25" hidden="1" customHeight="1" x14ac:dyDescent="0.2">
      <c r="A170" s="68"/>
      <c r="B170" s="157" t="s">
        <v>559</v>
      </c>
      <c r="C170" s="160" t="s">
        <v>541</v>
      </c>
      <c r="D170" s="143"/>
      <c r="E170" s="144">
        <v>470</v>
      </c>
      <c r="F170" s="145" t="s">
        <v>17</v>
      </c>
      <c r="G170" s="145" t="s">
        <v>207</v>
      </c>
      <c r="H170" s="145" t="s">
        <v>56</v>
      </c>
      <c r="I170" s="146" t="s">
        <v>259</v>
      </c>
      <c r="J170" s="148">
        <v>0.33333333333333331</v>
      </c>
      <c r="K170" s="148" t="e">
        <v>#VALUE!</v>
      </c>
      <c r="M170" s="99"/>
    </row>
    <row r="171" spans="1:13" ht="14.25" hidden="1" customHeight="1" x14ac:dyDescent="0.2">
      <c r="A171" s="68"/>
      <c r="B171" s="157" t="s">
        <v>560</v>
      </c>
      <c r="C171" s="160" t="s">
        <v>542</v>
      </c>
      <c r="D171" s="143"/>
      <c r="E171" s="144">
        <v>471</v>
      </c>
      <c r="F171" s="145" t="s">
        <v>17</v>
      </c>
      <c r="G171" s="145" t="s">
        <v>207</v>
      </c>
      <c r="H171" s="145" t="s">
        <v>56</v>
      </c>
      <c r="I171" s="146" t="s">
        <v>259</v>
      </c>
      <c r="J171" s="148">
        <v>0.33333333333333331</v>
      </c>
      <c r="K171" s="148" t="e">
        <v>#VALUE!</v>
      </c>
      <c r="M171" s="99"/>
    </row>
    <row r="172" spans="1:13" ht="14.25" hidden="1" customHeight="1" x14ac:dyDescent="0.2">
      <c r="A172" s="68"/>
      <c r="B172" s="157" t="s">
        <v>561</v>
      </c>
      <c r="C172" s="160" t="s">
        <v>543</v>
      </c>
      <c r="D172" s="143"/>
      <c r="E172" s="144">
        <v>472</v>
      </c>
      <c r="F172" s="145" t="s">
        <v>17</v>
      </c>
      <c r="G172" s="145" t="s">
        <v>207</v>
      </c>
      <c r="H172" s="145" t="s">
        <v>56</v>
      </c>
      <c r="I172" s="146" t="s">
        <v>259</v>
      </c>
      <c r="J172" s="148">
        <v>0.33333333333333331</v>
      </c>
      <c r="K172" s="148" t="e">
        <v>#VALUE!</v>
      </c>
      <c r="M172" s="99"/>
    </row>
    <row r="173" spans="1:13" ht="14.25" hidden="1" customHeight="1" x14ac:dyDescent="0.2">
      <c r="A173" s="68"/>
      <c r="B173" s="157" t="s">
        <v>562</v>
      </c>
      <c r="C173" s="160" t="s">
        <v>544</v>
      </c>
      <c r="D173" s="143"/>
      <c r="E173" s="144">
        <v>473</v>
      </c>
      <c r="F173" s="145" t="s">
        <v>17</v>
      </c>
      <c r="G173" s="145" t="s">
        <v>207</v>
      </c>
      <c r="H173" s="145" t="s">
        <v>56</v>
      </c>
      <c r="I173" s="146" t="s">
        <v>259</v>
      </c>
      <c r="J173" s="148">
        <v>0.33333333333333331</v>
      </c>
      <c r="K173" s="148" t="e">
        <v>#VALUE!</v>
      </c>
      <c r="M173" s="99"/>
    </row>
    <row r="174" spans="1:13" ht="14.25" customHeight="1" x14ac:dyDescent="0.2">
      <c r="A174" s="68"/>
      <c r="B174" s="11"/>
      <c r="C174" s="11"/>
      <c r="D174" s="11"/>
      <c r="E174" s="11"/>
      <c r="J174" s="14"/>
      <c r="K174" s="131"/>
      <c r="M174" s="99"/>
    </row>
    <row r="175" spans="1:13" ht="14.25" customHeight="1" x14ac:dyDescent="0.2">
      <c r="A175" s="68"/>
      <c r="B175" s="11"/>
      <c r="C175" s="11"/>
      <c r="D175" s="11"/>
      <c r="E175" s="11"/>
      <c r="J175" s="14"/>
      <c r="K175" s="131"/>
      <c r="M175" s="99"/>
    </row>
    <row r="176" spans="1:13" ht="14.25" customHeight="1" x14ac:dyDescent="0.2">
      <c r="A176" s="68"/>
      <c r="B176" s="6" t="s">
        <v>497</v>
      </c>
      <c r="D176" s="70"/>
      <c r="E176" s="13"/>
      <c r="J176" s="14"/>
      <c r="K176" s="14"/>
      <c r="M176" s="99"/>
    </row>
    <row r="177" spans="1:13" ht="14.25" customHeight="1" thickBot="1" x14ac:dyDescent="0.25">
      <c r="A177" s="68"/>
      <c r="B177" s="11"/>
      <c r="C177" s="11"/>
      <c r="D177" s="70"/>
      <c r="E177" s="13"/>
      <c r="J177" s="14"/>
      <c r="K177" s="14"/>
      <c r="M177" s="99"/>
    </row>
    <row r="178" spans="1:13" ht="45.75" customHeight="1" thickBot="1" x14ac:dyDescent="0.25">
      <c r="A178" s="68"/>
      <c r="C178" s="15" t="s">
        <v>214</v>
      </c>
      <c r="D178" s="16" t="s">
        <v>511</v>
      </c>
      <c r="E178" s="16" t="s">
        <v>68</v>
      </c>
      <c r="F178" s="18" t="s">
        <v>512</v>
      </c>
      <c r="M178" s="99"/>
    </row>
    <row r="179" spans="1:13" ht="26.25" customHeight="1" x14ac:dyDescent="0.2">
      <c r="A179" s="68"/>
      <c r="C179" s="28" t="s">
        <v>215</v>
      </c>
      <c r="D179" s="102">
        <f>I12+I18+I24+I30+I36+I42+I48+I54+I60+I66+I72+I78+I84+I90+I96+I102+I108+I114</f>
        <v>0.39999999999999997</v>
      </c>
      <c r="E179" s="102">
        <f t="shared" ref="E179:E184" si="0">1/6</f>
        <v>0.16666666666666666</v>
      </c>
      <c r="F179" s="103">
        <f t="shared" ref="F179:F184" si="1">E179*D179</f>
        <v>6.6666666666666652E-2</v>
      </c>
      <c r="M179" s="99"/>
    </row>
    <row r="180" spans="1:13" ht="26.25" customHeight="1" x14ac:dyDescent="0.2">
      <c r="A180" s="68"/>
      <c r="C180" s="28" t="s">
        <v>216</v>
      </c>
      <c r="D180" s="102">
        <f>I13+I19+I25+I31+I37+I43+I49+I55+I61+I67+I73+I79+I85+I91+I97+I103+I109+I115</f>
        <v>6.6666666666666666E-2</v>
      </c>
      <c r="E180" s="102">
        <f t="shared" si="0"/>
        <v>0.16666666666666666</v>
      </c>
      <c r="F180" s="103">
        <f t="shared" si="1"/>
        <v>1.111111111111111E-2</v>
      </c>
      <c r="M180" s="99"/>
    </row>
    <row r="181" spans="1:13" ht="31.5" x14ac:dyDescent="0.2">
      <c r="A181" s="68"/>
      <c r="C181" s="28" t="s">
        <v>217</v>
      </c>
      <c r="D181" s="102">
        <f>I14+I15+I16+I20+I21+I22+I26+I27+I28+I32+I33+I34+I38+I39+I40+I44+I45+I46+I50+I51+I52+I56+I57+I58++I62+I63+I64+I68+I69+I70+I74+I75+I76+I80+I81+I82+I86+I87+I88+I92+I93+I94+I98+I99+I100+I104+I105+I106+I110+I111+I112+I116+I117+I118</f>
        <v>0</v>
      </c>
      <c r="E181" s="102">
        <f t="shared" si="0"/>
        <v>0.16666666666666666</v>
      </c>
      <c r="F181" s="103">
        <f t="shared" si="1"/>
        <v>0</v>
      </c>
      <c r="M181" s="99"/>
    </row>
    <row r="182" spans="1:13" ht="26.25" customHeight="1" x14ac:dyDescent="0.2">
      <c r="A182" s="68"/>
      <c r="C182" s="28" t="s">
        <v>218</v>
      </c>
      <c r="D182" s="102">
        <f>I17+I23+I29+I35+I41+I47+I53+I59+I65+I71+I77+I83+I89+I95+I101+I107+I113+I119</f>
        <v>0</v>
      </c>
      <c r="E182" s="102">
        <f t="shared" si="0"/>
        <v>0.16666666666666666</v>
      </c>
      <c r="F182" s="103">
        <f t="shared" si="1"/>
        <v>0</v>
      </c>
      <c r="M182" s="99"/>
    </row>
    <row r="183" spans="1:13" ht="26.25" customHeight="1" x14ac:dyDescent="0.2">
      <c r="A183" s="68"/>
      <c r="C183" s="28" t="s">
        <v>219</v>
      </c>
      <c r="D183" s="102">
        <f>SUM(I120:I124)</f>
        <v>1</v>
      </c>
      <c r="E183" s="102">
        <f t="shared" si="0"/>
        <v>0.16666666666666666</v>
      </c>
      <c r="F183" s="103">
        <f t="shared" si="1"/>
        <v>0.16666666666666666</v>
      </c>
      <c r="M183" s="99"/>
    </row>
    <row r="184" spans="1:13" ht="26.25" customHeight="1" thickBot="1" x14ac:dyDescent="0.25">
      <c r="A184" s="68"/>
      <c r="C184" s="19" t="s">
        <v>220</v>
      </c>
      <c r="D184" s="10">
        <f>SUM(I125:I135)</f>
        <v>1</v>
      </c>
      <c r="E184" s="102">
        <f t="shared" si="0"/>
        <v>0.16666666666666666</v>
      </c>
      <c r="F184" s="103">
        <f t="shared" si="1"/>
        <v>0.16666666666666666</v>
      </c>
      <c r="M184" s="99"/>
    </row>
    <row r="185" spans="1:13" ht="26.25" customHeight="1" thickBot="1" x14ac:dyDescent="0.25">
      <c r="A185" s="68"/>
      <c r="C185" s="211" t="s">
        <v>73</v>
      </c>
      <c r="D185" s="218"/>
      <c r="E185" s="219"/>
      <c r="F185" s="25">
        <f>SUM(F179:F184)</f>
        <v>0.41111111111111109</v>
      </c>
      <c r="M185" s="99"/>
    </row>
    <row r="186" spans="1:13" ht="14.25" customHeight="1" x14ac:dyDescent="0.2">
      <c r="A186" s="68"/>
      <c r="M186" s="99"/>
    </row>
    <row r="187" spans="1:13" ht="14.25" customHeight="1" x14ac:dyDescent="0.2">
      <c r="A187" s="68"/>
      <c r="M187" s="99"/>
    </row>
    <row r="188" spans="1:13" ht="14.25" customHeight="1" thickBot="1" x14ac:dyDescent="0.25">
      <c r="A188" s="68"/>
      <c r="M188" s="99"/>
    </row>
    <row r="189" spans="1:13" ht="33.75" customHeight="1" thickBot="1" x14ac:dyDescent="0.25">
      <c r="A189" s="68"/>
      <c r="C189" s="27" t="s">
        <v>221</v>
      </c>
      <c r="D189" s="72" t="s">
        <v>511</v>
      </c>
      <c r="E189" s="72" t="s">
        <v>68</v>
      </c>
      <c r="F189" s="73" t="s">
        <v>515</v>
      </c>
      <c r="M189" s="99"/>
    </row>
    <row r="190" spans="1:13" ht="36.75" customHeight="1" x14ac:dyDescent="0.2">
      <c r="A190" s="68"/>
      <c r="C190" s="28" t="s">
        <v>222</v>
      </c>
      <c r="D190" s="102">
        <f>SUM(I136:I141)</f>
        <v>1</v>
      </c>
      <c r="E190" s="102">
        <f t="shared" ref="E190:E192" si="2">1/3</f>
        <v>0.33333333333333331</v>
      </c>
      <c r="F190" s="103">
        <f t="shared" ref="F190:F192" si="3">E190*D190</f>
        <v>0.33333333333333331</v>
      </c>
      <c r="M190" s="99"/>
    </row>
    <row r="191" spans="1:13" ht="33.75" customHeight="1" x14ac:dyDescent="0.2">
      <c r="A191" s="68"/>
      <c r="C191" s="28" t="s">
        <v>223</v>
      </c>
      <c r="D191" s="102">
        <f>SUM(I142:I145)</f>
        <v>1</v>
      </c>
      <c r="E191" s="102">
        <f t="shared" si="2"/>
        <v>0.33333333333333331</v>
      </c>
      <c r="F191" s="103">
        <f t="shared" si="3"/>
        <v>0.33333333333333331</v>
      </c>
      <c r="M191" s="99"/>
    </row>
    <row r="192" spans="1:13" ht="36.75" customHeight="1" thickBot="1" x14ac:dyDescent="0.25">
      <c r="A192" s="68"/>
      <c r="C192" s="28" t="s">
        <v>535</v>
      </c>
      <c r="D192" s="102">
        <f>SUM(I146:I155)</f>
        <v>0</v>
      </c>
      <c r="E192" s="102">
        <f t="shared" si="2"/>
        <v>0.33333333333333331</v>
      </c>
      <c r="F192" s="103">
        <f t="shared" si="3"/>
        <v>0</v>
      </c>
      <c r="M192" s="99"/>
    </row>
    <row r="193" spans="1:13" ht="27" customHeight="1" thickBot="1" x14ac:dyDescent="0.25">
      <c r="A193" s="68"/>
      <c r="C193" s="205" t="s">
        <v>73</v>
      </c>
      <c r="D193" s="218"/>
      <c r="E193" s="219"/>
      <c r="F193" s="133">
        <f>SUM(F190:F192)</f>
        <v>0.66666666666666663</v>
      </c>
      <c r="M193" s="99"/>
    </row>
    <row r="194" spans="1:13" ht="27" customHeight="1" x14ac:dyDescent="0.2">
      <c r="A194" s="68"/>
      <c r="M194" s="99"/>
    </row>
    <row r="195" spans="1:13" ht="27" customHeight="1" x14ac:dyDescent="0.2">
      <c r="A195" s="68"/>
      <c r="M195" s="99"/>
    </row>
    <row r="196" spans="1:13" ht="14.25" customHeight="1" thickBot="1" x14ac:dyDescent="0.25">
      <c r="A196" s="68"/>
      <c r="M196" s="99"/>
    </row>
    <row r="197" spans="1:13" ht="33.75" customHeight="1" thickBot="1" x14ac:dyDescent="0.25">
      <c r="A197" s="68"/>
      <c r="C197" s="110" t="s">
        <v>224</v>
      </c>
      <c r="D197" s="111" t="s">
        <v>511</v>
      </c>
      <c r="E197" s="111" t="s">
        <v>68</v>
      </c>
      <c r="F197" s="112" t="s">
        <v>516</v>
      </c>
      <c r="M197" s="99"/>
    </row>
    <row r="198" spans="1:13" ht="27" customHeight="1" x14ac:dyDescent="0.2">
      <c r="A198" s="68"/>
      <c r="C198" s="113" t="s">
        <v>225</v>
      </c>
      <c r="D198" s="102">
        <f>SUM(I156:I162)</f>
        <v>1</v>
      </c>
      <c r="E198" s="102">
        <f>1/3</f>
        <v>0.33333333333333331</v>
      </c>
      <c r="F198" s="114">
        <f t="shared" ref="F198:F199" si="4">E198*D198</f>
        <v>0.33333333333333331</v>
      </c>
      <c r="M198" s="99"/>
    </row>
    <row r="199" spans="1:13" ht="37.5" customHeight="1" x14ac:dyDescent="0.2">
      <c r="A199" s="68"/>
      <c r="C199" s="115" t="s">
        <v>226</v>
      </c>
      <c r="D199" s="102">
        <f>SUM(I163:I167)</f>
        <v>1</v>
      </c>
      <c r="E199" s="102">
        <f t="shared" ref="E199:E200" si="5">1/3</f>
        <v>0.33333333333333331</v>
      </c>
      <c r="F199" s="114">
        <f t="shared" si="4"/>
        <v>0.33333333333333331</v>
      </c>
      <c r="M199" s="99"/>
    </row>
    <row r="200" spans="1:13" ht="37.5" customHeight="1" thickBot="1" x14ac:dyDescent="0.25">
      <c r="A200" s="68"/>
      <c r="C200" s="116" t="s">
        <v>540</v>
      </c>
      <c r="D200" s="117">
        <f>SUM(I168:I173)</f>
        <v>0.25</v>
      </c>
      <c r="E200" s="118">
        <f t="shared" si="5"/>
        <v>0.33333333333333331</v>
      </c>
      <c r="F200" s="119">
        <f>E200*D200</f>
        <v>8.3333333333333329E-2</v>
      </c>
      <c r="M200" s="99"/>
    </row>
    <row r="201" spans="1:13" ht="27" customHeight="1" thickBot="1" x14ac:dyDescent="0.25">
      <c r="A201" s="68"/>
      <c r="C201" s="220" t="s">
        <v>73</v>
      </c>
      <c r="D201" s="221"/>
      <c r="E201" s="222"/>
      <c r="F201" s="109">
        <f>SUM(F198:F200)</f>
        <v>0.75</v>
      </c>
      <c r="M201" s="99"/>
    </row>
    <row r="202" spans="1:13" ht="14.25" customHeight="1" thickBot="1" x14ac:dyDescent="0.25">
      <c r="A202" s="68"/>
      <c r="M202" s="99"/>
    </row>
    <row r="203" spans="1:13" ht="29.25" customHeight="1" thickBot="1" x14ac:dyDescent="0.25">
      <c r="A203" s="68"/>
      <c r="C203" s="202" t="s">
        <v>78</v>
      </c>
      <c r="D203" s="218"/>
      <c r="E203" s="219"/>
      <c r="F203" s="76">
        <f>(F185*(1/3))+(F193*(1/3)+(F201*(1/3)))</f>
        <v>0.60925925925925917</v>
      </c>
      <c r="M203" s="99"/>
    </row>
    <row r="204" spans="1:13" ht="14.25" customHeight="1" x14ac:dyDescent="0.2">
      <c r="A204" s="68"/>
      <c r="M204" s="99"/>
    </row>
    <row r="205" spans="1:13" ht="14.25" customHeight="1" x14ac:dyDescent="0.2">
      <c r="A205" s="68"/>
      <c r="M205" s="99"/>
    </row>
    <row r="206" spans="1:13" ht="14.25" customHeight="1" x14ac:dyDescent="0.2">
      <c r="A206" s="68"/>
      <c r="M206" s="99"/>
    </row>
    <row r="207" spans="1:13" ht="14.25" customHeight="1" x14ac:dyDescent="0.2">
      <c r="A207" s="68"/>
      <c r="M207" s="99"/>
    </row>
    <row r="208" spans="1:13" ht="14.25" customHeight="1" x14ac:dyDescent="0.2">
      <c r="A208" s="68"/>
      <c r="M208" s="99"/>
    </row>
    <row r="209" spans="1:13" ht="14.25" customHeight="1" x14ac:dyDescent="0.2">
      <c r="A209" s="68"/>
      <c r="M209" s="99"/>
    </row>
    <row r="210" spans="1:13" ht="14.25" customHeight="1" x14ac:dyDescent="0.2">
      <c r="A210" s="68"/>
      <c r="M210" s="99"/>
    </row>
    <row r="211" spans="1:13" ht="16.149999999999999" customHeight="1" x14ac:dyDescent="0.2">
      <c r="A211" s="68"/>
      <c r="C211" s="96" t="s">
        <v>508</v>
      </c>
      <c r="D211" s="97"/>
      <c r="E211" s="97"/>
      <c r="F211" s="97"/>
      <c r="G211" s="97"/>
      <c r="H211" s="97"/>
      <c r="I211" s="97"/>
      <c r="J211" s="98"/>
      <c r="M211" s="99"/>
    </row>
    <row r="212" spans="1:13" ht="14.25" customHeight="1" x14ac:dyDescent="0.2">
      <c r="A212" s="68"/>
      <c r="C212" s="89" t="s">
        <v>507</v>
      </c>
      <c r="D212" s="82"/>
      <c r="E212" s="82"/>
      <c r="F212" s="82"/>
      <c r="G212" s="82"/>
      <c r="H212" s="82"/>
      <c r="I212" s="82"/>
      <c r="J212" s="88"/>
      <c r="M212" s="99"/>
    </row>
    <row r="213" spans="1:13" ht="14.25" customHeight="1" x14ac:dyDescent="0.2">
      <c r="A213" s="68"/>
      <c r="C213" s="89" t="s">
        <v>509</v>
      </c>
      <c r="D213" s="82"/>
      <c r="E213" s="82"/>
      <c r="F213" s="82"/>
      <c r="G213" s="82"/>
      <c r="H213" s="82"/>
      <c r="I213" s="82"/>
      <c r="J213" s="88"/>
      <c r="M213" s="99"/>
    </row>
    <row r="214" spans="1:13" ht="14.25" customHeight="1" x14ac:dyDescent="0.2">
      <c r="A214" s="68"/>
      <c r="C214" s="100" t="s">
        <v>510</v>
      </c>
      <c r="D214" s="91"/>
      <c r="E214" s="91"/>
      <c r="F214" s="91"/>
      <c r="G214" s="91"/>
      <c r="H214" s="91"/>
      <c r="I214" s="91"/>
      <c r="J214" s="101"/>
      <c r="M214" s="99"/>
    </row>
    <row r="215" spans="1:13" ht="14.25" customHeight="1" x14ac:dyDescent="0.2">
      <c r="A215" s="68"/>
      <c r="M215" s="99"/>
    </row>
    <row r="216" spans="1:13" ht="14.25" customHeight="1" x14ac:dyDescent="0.2">
      <c r="A216" s="68"/>
      <c r="M216" s="99"/>
    </row>
    <row r="217" spans="1:13" ht="14.25" customHeight="1" x14ac:dyDescent="0.2">
      <c r="A217" s="68"/>
      <c r="M217" s="99"/>
    </row>
    <row r="218" spans="1:13" ht="14.25" customHeight="1" thickBot="1" x14ac:dyDescent="0.25">
      <c r="A218" s="104"/>
      <c r="B218" s="105"/>
      <c r="C218" s="105"/>
      <c r="D218" s="105"/>
      <c r="E218" s="105"/>
      <c r="F218" s="105"/>
      <c r="G218" s="105"/>
      <c r="H218" s="105"/>
      <c r="I218" s="105"/>
      <c r="J218" s="105"/>
      <c r="K218" s="105"/>
      <c r="L218" s="105"/>
      <c r="M218" s="106"/>
    </row>
    <row r="219" spans="1:13" ht="14.25" customHeight="1" x14ac:dyDescent="0.2"/>
    <row r="220" spans="1:13" ht="14.25" customHeight="1" x14ac:dyDescent="0.2"/>
    <row r="221" spans="1:13" ht="14.25" customHeight="1" x14ac:dyDescent="0.2"/>
    <row r="222" spans="1:13" ht="14.25" customHeight="1" x14ac:dyDescent="0.2"/>
    <row r="223" spans="1:13" ht="14.25" customHeight="1" x14ac:dyDescent="0.2"/>
    <row r="224" spans="1:13"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row r="1043" ht="14.25" customHeight="1" x14ac:dyDescent="0.2"/>
    <row r="1044" ht="14.25" customHeight="1" x14ac:dyDescent="0.2"/>
    <row r="1045" ht="14.25" customHeight="1" x14ac:dyDescent="0.2"/>
    <row r="1046" ht="14.25" customHeight="1" x14ac:dyDescent="0.2"/>
    <row r="1047" ht="14.25" customHeight="1" x14ac:dyDescent="0.2"/>
    <row r="1048" ht="14.25" customHeight="1" x14ac:dyDescent="0.2"/>
    <row r="1049" ht="14.25" customHeight="1" x14ac:dyDescent="0.2"/>
    <row r="1050" ht="14.25" customHeight="1" x14ac:dyDescent="0.2"/>
    <row r="1051" ht="14.25" customHeight="1" x14ac:dyDescent="0.2"/>
    <row r="1052" ht="14.25" customHeight="1" x14ac:dyDescent="0.2"/>
    <row r="1053" ht="14.25" customHeight="1" x14ac:dyDescent="0.2"/>
    <row r="1054" ht="14.25" customHeight="1" x14ac:dyDescent="0.2"/>
    <row r="1055" ht="14.25" customHeight="1" x14ac:dyDescent="0.2"/>
    <row r="1056" ht="14.25" customHeight="1" x14ac:dyDescent="0.2"/>
    <row r="1057" ht="14.25" customHeight="1" x14ac:dyDescent="0.2"/>
    <row r="1058" ht="14.25" customHeight="1" x14ac:dyDescent="0.2"/>
    <row r="1059" ht="14.25" customHeight="1" x14ac:dyDescent="0.2"/>
    <row r="1060" ht="14.25" customHeight="1" x14ac:dyDescent="0.2"/>
    <row r="1061" ht="14.25" customHeight="1" x14ac:dyDescent="0.2"/>
    <row r="1062" ht="14.25" customHeight="1" x14ac:dyDescent="0.2"/>
    <row r="1063" ht="14.25" customHeight="1" x14ac:dyDescent="0.2"/>
    <row r="1064" ht="14.25" customHeight="1" x14ac:dyDescent="0.2"/>
    <row r="1065" ht="14.25" customHeight="1" x14ac:dyDescent="0.2"/>
    <row r="1066" ht="14.25" customHeight="1" x14ac:dyDescent="0.2"/>
    <row r="1067" ht="14.25" customHeight="1" x14ac:dyDescent="0.2"/>
    <row r="1068" ht="14.25" customHeight="1" x14ac:dyDescent="0.2"/>
    <row r="1069" ht="14.25" customHeight="1" x14ac:dyDescent="0.2"/>
    <row r="1070" ht="14.25" customHeight="1" x14ac:dyDescent="0.2"/>
    <row r="1071" ht="14.25" customHeight="1" x14ac:dyDescent="0.2"/>
    <row r="1072" ht="14.25" customHeight="1" x14ac:dyDescent="0.2"/>
    <row r="1073" ht="14.25" customHeight="1" x14ac:dyDescent="0.2"/>
    <row r="1074" ht="14.25" customHeight="1" x14ac:dyDescent="0.2"/>
    <row r="1075" ht="14.25" customHeight="1" x14ac:dyDescent="0.2"/>
    <row r="1076" ht="14.25" customHeight="1" x14ac:dyDescent="0.2"/>
    <row r="1077" ht="14.25" customHeight="1" x14ac:dyDescent="0.2"/>
    <row r="1078" ht="14.25" customHeight="1" x14ac:dyDescent="0.2"/>
    <row r="1079" ht="14.25" customHeight="1" x14ac:dyDescent="0.2"/>
    <row r="1080" ht="14.25" customHeight="1" x14ac:dyDescent="0.2"/>
    <row r="1081" ht="14.25" customHeight="1" x14ac:dyDescent="0.2"/>
    <row r="1082" ht="14.25" customHeight="1" x14ac:dyDescent="0.2"/>
    <row r="1083" ht="14.25" customHeight="1" x14ac:dyDescent="0.2"/>
    <row r="1084" ht="14.25" customHeight="1" x14ac:dyDescent="0.2"/>
    <row r="1085" ht="14.25" customHeight="1" x14ac:dyDescent="0.2"/>
    <row r="1086" ht="14.25" customHeight="1" x14ac:dyDescent="0.2"/>
    <row r="1087" ht="14.25" customHeight="1" x14ac:dyDescent="0.2"/>
    <row r="1088" ht="14.25" customHeight="1" x14ac:dyDescent="0.2"/>
    <row r="1089" ht="14.25" customHeight="1" x14ac:dyDescent="0.2"/>
    <row r="1090" ht="14.25" customHeight="1" x14ac:dyDescent="0.2"/>
    <row r="1091" ht="14.25" customHeight="1" x14ac:dyDescent="0.2"/>
    <row r="1092" ht="14.25" customHeight="1" x14ac:dyDescent="0.2"/>
    <row r="1093" ht="14.25" customHeight="1" x14ac:dyDescent="0.2"/>
    <row r="1094" ht="14.25" customHeight="1" x14ac:dyDescent="0.2"/>
    <row r="1095" ht="14.25" customHeight="1" x14ac:dyDescent="0.2"/>
    <row r="1096" ht="14.25" customHeight="1" x14ac:dyDescent="0.2"/>
    <row r="1097" ht="14.25" customHeight="1" x14ac:dyDescent="0.2"/>
    <row r="1098" ht="14.25" customHeight="1" x14ac:dyDescent="0.2"/>
    <row r="1099" ht="14.25" customHeight="1" x14ac:dyDescent="0.2"/>
    <row r="1100" ht="14.25" customHeight="1" x14ac:dyDescent="0.2"/>
    <row r="1101" ht="14.25" customHeight="1" x14ac:dyDescent="0.2"/>
    <row r="1102" ht="14.25" customHeight="1" x14ac:dyDescent="0.2"/>
    <row r="1103" ht="14.25" customHeight="1" x14ac:dyDescent="0.2"/>
    <row r="1104" ht="14.25" customHeight="1" x14ac:dyDescent="0.2"/>
    <row r="1105" ht="14.25" customHeight="1" x14ac:dyDescent="0.2"/>
    <row r="1106" ht="14.25" customHeight="1" x14ac:dyDescent="0.2"/>
    <row r="1107" ht="14.25" customHeight="1" x14ac:dyDescent="0.2"/>
    <row r="1108" ht="14.25" customHeight="1" x14ac:dyDescent="0.2"/>
    <row r="1109" ht="14.25" customHeight="1" x14ac:dyDescent="0.2"/>
    <row r="1110" ht="14.25" customHeight="1" x14ac:dyDescent="0.2"/>
    <row r="1111" ht="14.25" customHeight="1" x14ac:dyDescent="0.2"/>
    <row r="1112" ht="14.25" customHeight="1" x14ac:dyDescent="0.2"/>
    <row r="1113" ht="14.25" customHeight="1" x14ac:dyDescent="0.2"/>
    <row r="1114" ht="14.25" customHeight="1" x14ac:dyDescent="0.2"/>
    <row r="1115" ht="14.25" customHeight="1" x14ac:dyDescent="0.2"/>
    <row r="1116" ht="14.25" customHeight="1" x14ac:dyDescent="0.2"/>
    <row r="1117" ht="14.25" customHeight="1" x14ac:dyDescent="0.2"/>
    <row r="1118" ht="14.25" customHeight="1" x14ac:dyDescent="0.2"/>
    <row r="1119" ht="14.25" customHeight="1" x14ac:dyDescent="0.2"/>
    <row r="1120" ht="14.25" customHeight="1" x14ac:dyDescent="0.2"/>
    <row r="1121" ht="14.25" customHeight="1" x14ac:dyDescent="0.2"/>
    <row r="1122" ht="14.25" customHeight="1" x14ac:dyDescent="0.2"/>
    <row r="1123" ht="14.25" customHeight="1" x14ac:dyDescent="0.2"/>
    <row r="1124" ht="14.25" customHeight="1" x14ac:dyDescent="0.2"/>
    <row r="1125" ht="14.25" customHeight="1" x14ac:dyDescent="0.2"/>
    <row r="1126" ht="14.25" customHeight="1" x14ac:dyDescent="0.2"/>
    <row r="1127" ht="14.25" customHeight="1" x14ac:dyDescent="0.2"/>
    <row r="1128" ht="14.25" customHeight="1" x14ac:dyDescent="0.2"/>
    <row r="1129" ht="14.25" customHeight="1" x14ac:dyDescent="0.2"/>
    <row r="1130" ht="14.25" customHeight="1" x14ac:dyDescent="0.2"/>
    <row r="1131" ht="14.25" customHeight="1" x14ac:dyDescent="0.2"/>
    <row r="1132" ht="14.25" customHeight="1" x14ac:dyDescent="0.2"/>
    <row r="1133" ht="14.25" customHeight="1" x14ac:dyDescent="0.2"/>
    <row r="1134" ht="14.25" customHeight="1" x14ac:dyDescent="0.2"/>
    <row r="1135" ht="14.25" customHeight="1" x14ac:dyDescent="0.2"/>
    <row r="1136" ht="14.25" customHeight="1" x14ac:dyDescent="0.2"/>
    <row r="1137" ht="14.25" customHeight="1" x14ac:dyDescent="0.2"/>
    <row r="1138" ht="14.25" customHeight="1" x14ac:dyDescent="0.2"/>
    <row r="1139" ht="14.25" customHeight="1" x14ac:dyDescent="0.2"/>
    <row r="1140" ht="14.25" customHeight="1" x14ac:dyDescent="0.2"/>
    <row r="1141" ht="14.25" customHeight="1" x14ac:dyDescent="0.2"/>
    <row r="1142" ht="14.25" customHeight="1" x14ac:dyDescent="0.2"/>
    <row r="1143" ht="14.25" customHeight="1" x14ac:dyDescent="0.2"/>
    <row r="1144" ht="14.25" customHeight="1" x14ac:dyDescent="0.2"/>
  </sheetData>
  <sheetProtection algorithmName="SHA-512" hashValue="UX0BvKwDYQQOuBX7y6ME33bCvXCUck7d2aHm1+xQWZu4QaKAJks8ZXoSaMBUNgMyNlTgcjJhZ+BD7LMp/ZNdCg==" saltValue="wUq0lqh6OE5nMZhI1F9qbA==" spinCount="100000" sheet="1" objects="1" scenarios="1"/>
  <autoFilter ref="B11:K173" xr:uid="{00000000-0001-0000-0500-000000000000}"/>
  <mergeCells count="12">
    <mergeCell ref="C203:E203"/>
    <mergeCell ref="C193:E193"/>
    <mergeCell ref="C201:E201"/>
    <mergeCell ref="A6:M6"/>
    <mergeCell ref="A1:M1"/>
    <mergeCell ref="A2:M2"/>
    <mergeCell ref="A5:M5"/>
    <mergeCell ref="A3:M3"/>
    <mergeCell ref="A4:M4"/>
    <mergeCell ref="A7:M8"/>
    <mergeCell ref="A9:M9"/>
    <mergeCell ref="C185:E185"/>
  </mergeCells>
  <phoneticPr fontId="22" type="noConversion"/>
  <hyperlinks>
    <hyperlink ref="B176" location="'A. Resultado Global'!A1" display="Volver al resultado global" xr:uid="{993376DB-E23B-4AB1-B97E-35FE749E0F1D}"/>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0"/>
  <sheetViews>
    <sheetView showGridLines="0" tabSelected="1" view="pageBreakPreview" zoomScale="81" zoomScaleNormal="100" zoomScaleSheetLayoutView="81" workbookViewId="0">
      <selection activeCell="B65" sqref="B65"/>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73"/>
      <c r="B1" s="189"/>
      <c r="C1" s="189"/>
      <c r="D1" s="189"/>
      <c r="E1" s="189"/>
      <c r="F1" s="189"/>
      <c r="G1" s="189"/>
      <c r="H1" s="189"/>
      <c r="I1" s="189"/>
      <c r="J1" s="189"/>
      <c r="K1" s="189"/>
      <c r="L1" s="189"/>
      <c r="M1" s="190"/>
    </row>
    <row r="2" spans="1:13" ht="16.899999999999999" customHeight="1" x14ac:dyDescent="0.3">
      <c r="A2" s="176" t="s">
        <v>0</v>
      </c>
      <c r="B2" s="177"/>
      <c r="C2" s="177"/>
      <c r="D2" s="177"/>
      <c r="E2" s="177"/>
      <c r="F2" s="177"/>
      <c r="G2" s="177"/>
      <c r="H2" s="177"/>
      <c r="I2" s="177"/>
      <c r="J2" s="177"/>
      <c r="K2" s="177"/>
      <c r="L2" s="177"/>
      <c r="M2" s="191"/>
    </row>
    <row r="3" spans="1:13" ht="16.899999999999999" customHeight="1" x14ac:dyDescent="0.3">
      <c r="A3" s="176" t="s">
        <v>1</v>
      </c>
      <c r="B3" s="177"/>
      <c r="C3" s="177"/>
      <c r="D3" s="177"/>
      <c r="E3" s="177"/>
      <c r="F3" s="177"/>
      <c r="G3" s="177"/>
      <c r="H3" s="177"/>
      <c r="I3" s="177"/>
      <c r="J3" s="177"/>
      <c r="K3" s="177"/>
      <c r="L3" s="177"/>
      <c r="M3" s="191"/>
    </row>
    <row r="4" spans="1:13" ht="16.899999999999999" customHeight="1" x14ac:dyDescent="0.3">
      <c r="A4" s="176" t="s">
        <v>2</v>
      </c>
      <c r="B4" s="177"/>
      <c r="C4" s="177"/>
      <c r="D4" s="177"/>
      <c r="E4" s="177"/>
      <c r="F4" s="177"/>
      <c r="G4" s="177"/>
      <c r="H4" s="177"/>
      <c r="I4" s="177"/>
      <c r="J4" s="177"/>
      <c r="K4" s="177"/>
      <c r="L4" s="177"/>
      <c r="M4" s="191"/>
    </row>
    <row r="5" spans="1:13" ht="16.899999999999999" customHeight="1" x14ac:dyDescent="0.3">
      <c r="A5" s="176">
        <v>2024</v>
      </c>
      <c r="B5" s="177"/>
      <c r="C5" s="177"/>
      <c r="D5" s="177"/>
      <c r="E5" s="177"/>
      <c r="F5" s="177"/>
      <c r="G5" s="177"/>
      <c r="H5" s="177"/>
      <c r="I5" s="177"/>
      <c r="J5" s="177"/>
      <c r="K5" s="177"/>
      <c r="L5" s="177"/>
      <c r="M5" s="191"/>
    </row>
    <row r="6" spans="1:13" ht="14.25" customHeight="1" x14ac:dyDescent="0.25">
      <c r="A6" s="181"/>
      <c r="B6" s="182"/>
      <c r="C6" s="182"/>
      <c r="D6" s="182"/>
      <c r="E6" s="182"/>
      <c r="F6" s="182"/>
      <c r="G6" s="182"/>
      <c r="H6" s="182"/>
      <c r="I6" s="182"/>
      <c r="J6" s="182"/>
      <c r="K6" s="182"/>
      <c r="L6" s="182"/>
      <c r="M6" s="183"/>
    </row>
    <row r="7" spans="1:13" ht="14.25" customHeight="1" x14ac:dyDescent="0.25">
      <c r="A7" s="164" t="s">
        <v>19</v>
      </c>
      <c r="B7" s="165"/>
      <c r="C7" s="165"/>
      <c r="D7" s="165"/>
      <c r="E7" s="165"/>
      <c r="F7" s="165"/>
      <c r="G7" s="165"/>
      <c r="H7" s="165"/>
      <c r="I7" s="165"/>
      <c r="J7" s="165"/>
      <c r="K7" s="165"/>
      <c r="L7" s="165"/>
      <c r="M7" s="166"/>
    </row>
    <row r="8" spans="1:13" ht="14.25" customHeight="1" thickBot="1" x14ac:dyDescent="0.3">
      <c r="A8" s="197"/>
      <c r="B8" s="162"/>
      <c r="C8" s="162"/>
      <c r="D8" s="162"/>
      <c r="E8" s="162"/>
      <c r="F8" s="162"/>
      <c r="G8" s="162"/>
      <c r="H8" s="162"/>
      <c r="I8" s="162"/>
      <c r="J8" s="162"/>
      <c r="K8" s="162"/>
      <c r="L8" s="162"/>
      <c r="M8" s="163"/>
    </row>
    <row r="9" spans="1:13" ht="47.25" customHeight="1" thickBot="1" x14ac:dyDescent="0.3">
      <c r="A9" s="208" t="s">
        <v>506</v>
      </c>
      <c r="B9" s="209"/>
      <c r="C9" s="209"/>
      <c r="D9" s="209"/>
      <c r="E9" s="209"/>
      <c r="F9" s="209"/>
      <c r="G9" s="209"/>
      <c r="H9" s="209"/>
      <c r="I9" s="209"/>
      <c r="J9" s="209"/>
      <c r="K9" s="209"/>
      <c r="L9" s="209"/>
      <c r="M9" s="210"/>
    </row>
    <row r="10" spans="1:13" ht="14.25" customHeight="1" x14ac:dyDescent="0.25">
      <c r="A10" s="40"/>
      <c r="B10" s="77"/>
      <c r="M10" s="37"/>
    </row>
    <row r="11" spans="1:13" ht="14.25" hidden="1" customHeight="1" x14ac:dyDescent="0.25">
      <c r="A11" s="40"/>
      <c r="B11" s="8" t="s">
        <v>43</v>
      </c>
      <c r="C11" s="9" t="s">
        <v>44</v>
      </c>
      <c r="D11" s="8" t="s">
        <v>45</v>
      </c>
      <c r="E11" s="9" t="s">
        <v>46</v>
      </c>
      <c r="F11" s="9" t="s">
        <v>47</v>
      </c>
      <c r="G11" s="9" t="s">
        <v>48</v>
      </c>
      <c r="H11" s="9" t="s">
        <v>513</v>
      </c>
      <c r="I11" s="9" t="s">
        <v>517</v>
      </c>
      <c r="J11" s="9" t="s">
        <v>68</v>
      </c>
      <c r="K11" s="9" t="s">
        <v>519</v>
      </c>
      <c r="M11" s="37"/>
    </row>
    <row r="12" spans="1:13" ht="14.25" hidden="1" customHeight="1" x14ac:dyDescent="0.25">
      <c r="A12" s="40"/>
      <c r="B12" s="157" t="s">
        <v>231</v>
      </c>
      <c r="C12" s="142" t="s">
        <v>227</v>
      </c>
      <c r="D12" s="143" t="s">
        <v>184</v>
      </c>
      <c r="E12" s="144">
        <v>502</v>
      </c>
      <c r="F12" s="145" t="s">
        <v>19</v>
      </c>
      <c r="G12" s="145" t="s">
        <v>40</v>
      </c>
      <c r="H12" s="145" t="s">
        <v>56</v>
      </c>
      <c r="I12" s="148">
        <v>0.25</v>
      </c>
      <c r="J12" s="148">
        <v>0.33333333333333331</v>
      </c>
      <c r="K12" s="146">
        <v>8.3333333333333329E-2</v>
      </c>
      <c r="M12" s="37"/>
    </row>
    <row r="13" spans="1:13" ht="14.25" hidden="1" customHeight="1" x14ac:dyDescent="0.25">
      <c r="A13" s="40"/>
      <c r="B13" s="157" t="s">
        <v>474</v>
      </c>
      <c r="C13" s="142" t="s">
        <v>228</v>
      </c>
      <c r="D13" s="143" t="s">
        <v>184</v>
      </c>
      <c r="E13" s="144">
        <v>504</v>
      </c>
      <c r="F13" s="145" t="s">
        <v>19</v>
      </c>
      <c r="G13" s="145" t="s">
        <v>40</v>
      </c>
      <c r="H13" s="145" t="s">
        <v>56</v>
      </c>
      <c r="I13" s="148">
        <v>0.25</v>
      </c>
      <c r="J13" s="148">
        <v>0.33333333333333331</v>
      </c>
      <c r="K13" s="146">
        <v>8.3333333333333329E-2</v>
      </c>
      <c r="M13" s="37"/>
    </row>
    <row r="14" spans="1:13" ht="14.25" hidden="1" customHeight="1" x14ac:dyDescent="0.25">
      <c r="A14" s="40"/>
      <c r="B14" s="157" t="s">
        <v>476</v>
      </c>
      <c r="C14" s="142" t="s">
        <v>229</v>
      </c>
      <c r="D14" s="143"/>
      <c r="E14" s="144">
        <v>506</v>
      </c>
      <c r="F14" s="145" t="s">
        <v>19</v>
      </c>
      <c r="G14" s="145" t="s">
        <v>40</v>
      </c>
      <c r="H14" s="145" t="s">
        <v>56</v>
      </c>
      <c r="I14" s="146" t="s">
        <v>259</v>
      </c>
      <c r="J14" s="148">
        <v>0.33333333333333331</v>
      </c>
      <c r="K14" s="146" t="e">
        <v>#VALUE!</v>
      </c>
      <c r="M14" s="37"/>
    </row>
    <row r="15" spans="1:13" ht="14.25" hidden="1" customHeight="1" x14ac:dyDescent="0.25">
      <c r="A15" s="40"/>
      <c r="B15" s="157" t="s">
        <v>233</v>
      </c>
      <c r="C15" s="142" t="s">
        <v>230</v>
      </c>
      <c r="D15" s="143"/>
      <c r="E15" s="144">
        <v>508</v>
      </c>
      <c r="F15" s="145" t="s">
        <v>19</v>
      </c>
      <c r="G15" s="145" t="s">
        <v>40</v>
      </c>
      <c r="H15" s="145" t="s">
        <v>56</v>
      </c>
      <c r="I15" s="146" t="s">
        <v>259</v>
      </c>
      <c r="J15" s="148">
        <v>0.33333333333333331</v>
      </c>
      <c r="K15" s="146" t="e">
        <v>#VALUE!</v>
      </c>
      <c r="M15" s="37"/>
    </row>
    <row r="16" spans="1:13" ht="14.25" hidden="1" customHeight="1" x14ac:dyDescent="0.25">
      <c r="A16" s="40"/>
      <c r="B16" s="157" t="s">
        <v>240</v>
      </c>
      <c r="C16" s="142" t="s">
        <v>232</v>
      </c>
      <c r="D16" s="143" t="s">
        <v>184</v>
      </c>
      <c r="E16" s="144">
        <v>510</v>
      </c>
      <c r="F16" s="145" t="s">
        <v>19</v>
      </c>
      <c r="G16" s="145" t="s">
        <v>40</v>
      </c>
      <c r="H16" s="145" t="s">
        <v>56</v>
      </c>
      <c r="I16" s="146">
        <v>0.5</v>
      </c>
      <c r="J16" s="148">
        <v>0.33333333333333331</v>
      </c>
      <c r="K16" s="146">
        <v>0.16666666666666666</v>
      </c>
      <c r="M16" s="37"/>
    </row>
    <row r="17" spans="1:13" ht="14.25" hidden="1" customHeight="1" x14ac:dyDescent="0.25">
      <c r="A17" s="40"/>
      <c r="B17" s="157" t="s">
        <v>482</v>
      </c>
      <c r="C17" s="142" t="s">
        <v>475</v>
      </c>
      <c r="D17" s="143"/>
      <c r="E17" s="144">
        <v>512</v>
      </c>
      <c r="F17" s="145" t="s">
        <v>19</v>
      </c>
      <c r="G17" s="145" t="s">
        <v>40</v>
      </c>
      <c r="H17" s="145" t="s">
        <v>56</v>
      </c>
      <c r="I17" s="146" t="s">
        <v>259</v>
      </c>
      <c r="J17" s="148">
        <v>0.33333333333333331</v>
      </c>
      <c r="K17" s="146" t="e">
        <v>#VALUE!</v>
      </c>
      <c r="M17" s="37"/>
    </row>
    <row r="18" spans="1:13" ht="14.25" hidden="1" customHeight="1" x14ac:dyDescent="0.25">
      <c r="A18" s="40"/>
      <c r="B18" s="157" t="s">
        <v>242</v>
      </c>
      <c r="C18" s="142" t="s">
        <v>477</v>
      </c>
      <c r="D18" s="143"/>
      <c r="E18" s="144">
        <v>514</v>
      </c>
      <c r="F18" s="145" t="s">
        <v>19</v>
      </c>
      <c r="G18" s="145" t="s">
        <v>40</v>
      </c>
      <c r="H18" s="145" t="s">
        <v>56</v>
      </c>
      <c r="I18" s="146" t="s">
        <v>259</v>
      </c>
      <c r="J18" s="148">
        <v>0.33333333333333331</v>
      </c>
      <c r="K18" s="146" t="e">
        <v>#VALUE!</v>
      </c>
      <c r="M18" s="37"/>
    </row>
    <row r="19" spans="1:13" ht="14.25" hidden="1" customHeight="1" x14ac:dyDescent="0.25">
      <c r="A19" s="40"/>
      <c r="B19" s="157" t="s">
        <v>244</v>
      </c>
      <c r="C19" s="142" t="s">
        <v>234</v>
      </c>
      <c r="D19" s="143" t="s">
        <v>184</v>
      </c>
      <c r="E19" s="144">
        <v>516</v>
      </c>
      <c r="F19" s="145" t="s">
        <v>19</v>
      </c>
      <c r="G19" s="145" t="s">
        <v>40</v>
      </c>
      <c r="H19" s="145" t="s">
        <v>56</v>
      </c>
      <c r="I19" s="148">
        <v>0.16666666666666666</v>
      </c>
      <c r="J19" s="148">
        <v>0.33333333333333331</v>
      </c>
      <c r="K19" s="146">
        <v>5.5555555555555552E-2</v>
      </c>
      <c r="M19" s="37"/>
    </row>
    <row r="20" spans="1:13" ht="14.25" hidden="1" customHeight="1" x14ac:dyDescent="0.25">
      <c r="A20" s="40"/>
      <c r="B20" s="157" t="s">
        <v>246</v>
      </c>
      <c r="C20" s="142" t="s">
        <v>235</v>
      </c>
      <c r="D20" s="143" t="s">
        <v>184</v>
      </c>
      <c r="E20" s="144">
        <v>518</v>
      </c>
      <c r="F20" s="145" t="s">
        <v>19</v>
      </c>
      <c r="G20" s="145" t="s">
        <v>40</v>
      </c>
      <c r="H20" s="145" t="s">
        <v>56</v>
      </c>
      <c r="I20" s="148">
        <v>0.16666666666666666</v>
      </c>
      <c r="J20" s="148">
        <v>0.33333333333333331</v>
      </c>
      <c r="K20" s="146">
        <v>5.5555555555555552E-2</v>
      </c>
      <c r="M20" s="37"/>
    </row>
    <row r="21" spans="1:13" ht="14.25" hidden="1" customHeight="1" x14ac:dyDescent="0.25">
      <c r="A21" s="40"/>
      <c r="B21" s="157" t="s">
        <v>484</v>
      </c>
      <c r="C21" s="142" t="s">
        <v>478</v>
      </c>
      <c r="D21" s="143" t="s">
        <v>184</v>
      </c>
      <c r="E21" s="144">
        <v>520</v>
      </c>
      <c r="F21" s="145" t="s">
        <v>19</v>
      </c>
      <c r="G21" s="145" t="s">
        <v>40</v>
      </c>
      <c r="H21" s="145" t="s">
        <v>56</v>
      </c>
      <c r="I21" s="148">
        <v>0.16666666666666666</v>
      </c>
      <c r="J21" s="148">
        <v>0.33333333333333331</v>
      </c>
      <c r="K21" s="146">
        <v>5.5555555555555552E-2</v>
      </c>
      <c r="M21" s="37"/>
    </row>
    <row r="22" spans="1:13" ht="14.25" hidden="1" customHeight="1" x14ac:dyDescent="0.25">
      <c r="A22" s="40"/>
      <c r="B22" s="157" t="s">
        <v>486</v>
      </c>
      <c r="C22" s="142" t="s">
        <v>479</v>
      </c>
      <c r="D22" s="143"/>
      <c r="E22" s="144">
        <v>522</v>
      </c>
      <c r="F22" s="145" t="s">
        <v>19</v>
      </c>
      <c r="G22" s="145" t="s">
        <v>40</v>
      </c>
      <c r="H22" s="145" t="s">
        <v>56</v>
      </c>
      <c r="I22" s="146" t="s">
        <v>259</v>
      </c>
      <c r="J22" s="148">
        <v>0.33333333333333331</v>
      </c>
      <c r="K22" s="146" t="e">
        <v>#VALUE!</v>
      </c>
      <c r="M22" s="37"/>
    </row>
    <row r="23" spans="1:13" ht="14.25" hidden="1" customHeight="1" x14ac:dyDescent="0.25">
      <c r="A23" s="40"/>
      <c r="B23" s="157" t="s">
        <v>563</v>
      </c>
      <c r="C23" s="142" t="s">
        <v>236</v>
      </c>
      <c r="D23" s="143"/>
      <c r="E23" s="144">
        <v>524</v>
      </c>
      <c r="F23" s="145" t="s">
        <v>19</v>
      </c>
      <c r="G23" s="145" t="s">
        <v>40</v>
      </c>
      <c r="H23" s="145" t="s">
        <v>56</v>
      </c>
      <c r="I23" s="146" t="s">
        <v>259</v>
      </c>
      <c r="J23" s="148">
        <v>0.33333333333333331</v>
      </c>
      <c r="K23" s="146" t="e">
        <v>#VALUE!</v>
      </c>
      <c r="M23" s="37"/>
    </row>
    <row r="24" spans="1:13" ht="14.25" hidden="1" customHeight="1" x14ac:dyDescent="0.25">
      <c r="A24" s="40"/>
      <c r="B24" s="157" t="s">
        <v>564</v>
      </c>
      <c r="C24" s="142" t="s">
        <v>237</v>
      </c>
      <c r="D24" s="143"/>
      <c r="E24" s="144">
        <v>526</v>
      </c>
      <c r="F24" s="145" t="s">
        <v>19</v>
      </c>
      <c r="G24" s="145" t="s">
        <v>40</v>
      </c>
      <c r="H24" s="145" t="s">
        <v>56</v>
      </c>
      <c r="I24" s="146" t="s">
        <v>259</v>
      </c>
      <c r="J24" s="148">
        <v>0.33333333333333331</v>
      </c>
      <c r="K24" s="146" t="e">
        <v>#VALUE!</v>
      </c>
      <c r="M24" s="37"/>
    </row>
    <row r="25" spans="1:13" ht="14.25" hidden="1" customHeight="1" x14ac:dyDescent="0.25">
      <c r="A25" s="40"/>
      <c r="B25" s="157" t="s">
        <v>565</v>
      </c>
      <c r="C25" s="142" t="s">
        <v>238</v>
      </c>
      <c r="D25" s="143"/>
      <c r="E25" s="144">
        <v>528</v>
      </c>
      <c r="F25" s="145" t="s">
        <v>19</v>
      </c>
      <c r="G25" s="145" t="s">
        <v>40</v>
      </c>
      <c r="H25" s="145" t="s">
        <v>56</v>
      </c>
      <c r="I25" s="146" t="s">
        <v>259</v>
      </c>
      <c r="J25" s="148">
        <v>0.33333333333333331</v>
      </c>
      <c r="K25" s="146" t="e">
        <v>#VALUE!</v>
      </c>
      <c r="M25" s="37"/>
    </row>
    <row r="26" spans="1:13" ht="14.25" hidden="1" customHeight="1" x14ac:dyDescent="0.25">
      <c r="A26" s="40"/>
      <c r="B26" s="157" t="s">
        <v>566</v>
      </c>
      <c r="C26" s="142" t="s">
        <v>239</v>
      </c>
      <c r="D26" s="143"/>
      <c r="E26" s="144">
        <v>530</v>
      </c>
      <c r="F26" s="145" t="s">
        <v>19</v>
      </c>
      <c r="G26" s="145" t="s">
        <v>40</v>
      </c>
      <c r="H26" s="145" t="s">
        <v>56</v>
      </c>
      <c r="I26" s="146" t="s">
        <v>259</v>
      </c>
      <c r="J26" s="148">
        <v>0.33333333333333331</v>
      </c>
      <c r="K26" s="146" t="e">
        <v>#VALUE!</v>
      </c>
      <c r="M26" s="37"/>
    </row>
    <row r="27" spans="1:13" ht="14.25" hidden="1" customHeight="1" x14ac:dyDescent="0.25">
      <c r="A27" s="40"/>
      <c r="B27" s="157" t="s">
        <v>567</v>
      </c>
      <c r="C27" s="142" t="s">
        <v>480</v>
      </c>
      <c r="D27" s="143"/>
      <c r="E27" s="144">
        <v>531</v>
      </c>
      <c r="F27" s="145" t="s">
        <v>19</v>
      </c>
      <c r="G27" s="145" t="s">
        <v>40</v>
      </c>
      <c r="H27" s="145" t="s">
        <v>56</v>
      </c>
      <c r="I27" s="146" t="s">
        <v>259</v>
      </c>
      <c r="J27" s="148">
        <v>0.33333333333333331</v>
      </c>
      <c r="K27" s="146" t="e">
        <v>#VALUE!</v>
      </c>
      <c r="M27" s="37"/>
    </row>
    <row r="28" spans="1:13" ht="14.25" hidden="1" customHeight="1" x14ac:dyDescent="0.25">
      <c r="A28" s="40"/>
      <c r="B28" s="157" t="s">
        <v>568</v>
      </c>
      <c r="C28" s="142" t="s">
        <v>481</v>
      </c>
      <c r="D28" s="143"/>
      <c r="E28" s="144">
        <v>533</v>
      </c>
      <c r="F28" s="145" t="s">
        <v>19</v>
      </c>
      <c r="G28" s="145" t="s">
        <v>40</v>
      </c>
      <c r="H28" s="145" t="s">
        <v>56</v>
      </c>
      <c r="I28" s="146" t="s">
        <v>259</v>
      </c>
      <c r="J28" s="148">
        <v>0.33333333333333331</v>
      </c>
      <c r="K28" s="146" t="e">
        <v>#VALUE!</v>
      </c>
      <c r="M28" s="37"/>
    </row>
    <row r="29" spans="1:13" ht="14.25" hidden="1" customHeight="1" x14ac:dyDescent="0.25">
      <c r="A29" s="40"/>
      <c r="B29" s="157" t="s">
        <v>248</v>
      </c>
      <c r="C29" s="142" t="s">
        <v>241</v>
      </c>
      <c r="D29" s="143" t="s">
        <v>184</v>
      </c>
      <c r="E29" s="144">
        <v>534</v>
      </c>
      <c r="F29" s="145" t="s">
        <v>19</v>
      </c>
      <c r="G29" s="145" t="s">
        <v>40</v>
      </c>
      <c r="H29" s="145" t="s">
        <v>56</v>
      </c>
      <c r="I29" s="146">
        <v>0.25</v>
      </c>
      <c r="J29" s="148">
        <v>0.33333333333333331</v>
      </c>
      <c r="K29" s="146">
        <v>8.3333333333333329E-2</v>
      </c>
      <c r="M29" s="37"/>
    </row>
    <row r="30" spans="1:13" ht="14.25" hidden="1" customHeight="1" x14ac:dyDescent="0.25">
      <c r="A30" s="40"/>
      <c r="B30" s="157" t="s">
        <v>250</v>
      </c>
      <c r="C30" s="142" t="s">
        <v>483</v>
      </c>
      <c r="D30" s="143"/>
      <c r="E30" s="144">
        <v>535</v>
      </c>
      <c r="F30" s="145" t="s">
        <v>19</v>
      </c>
      <c r="G30" s="145" t="s">
        <v>40</v>
      </c>
      <c r="H30" s="145" t="s">
        <v>56</v>
      </c>
      <c r="I30" s="146" t="s">
        <v>259</v>
      </c>
      <c r="J30" s="148">
        <v>0.33333333333333331</v>
      </c>
      <c r="K30" s="146" t="e">
        <v>#VALUE!</v>
      </c>
      <c r="M30" s="37"/>
    </row>
    <row r="31" spans="1:13" ht="14.25" hidden="1" customHeight="1" x14ac:dyDescent="0.25">
      <c r="A31" s="40"/>
      <c r="B31" s="157" t="s">
        <v>252</v>
      </c>
      <c r="C31" s="142" t="s">
        <v>243</v>
      </c>
      <c r="D31" s="143" t="s">
        <v>184</v>
      </c>
      <c r="E31" s="144">
        <v>536</v>
      </c>
      <c r="F31" s="145" t="s">
        <v>19</v>
      </c>
      <c r="G31" s="145" t="s">
        <v>40</v>
      </c>
      <c r="H31" s="145" t="s">
        <v>56</v>
      </c>
      <c r="I31" s="146">
        <v>0.25</v>
      </c>
      <c r="J31" s="148">
        <v>0.33333333333333331</v>
      </c>
      <c r="K31" s="146">
        <v>8.3333333333333329E-2</v>
      </c>
      <c r="M31" s="37"/>
    </row>
    <row r="32" spans="1:13" ht="14.25" hidden="1" customHeight="1" x14ac:dyDescent="0.25">
      <c r="A32" s="40"/>
      <c r="B32" s="157" t="s">
        <v>569</v>
      </c>
      <c r="C32" s="142" t="s">
        <v>245</v>
      </c>
      <c r="D32" s="143" t="s">
        <v>184</v>
      </c>
      <c r="E32" s="144">
        <v>537</v>
      </c>
      <c r="F32" s="145" t="s">
        <v>19</v>
      </c>
      <c r="G32" s="145" t="s">
        <v>40</v>
      </c>
      <c r="H32" s="145" t="s">
        <v>56</v>
      </c>
      <c r="I32" s="146">
        <v>0.25</v>
      </c>
      <c r="J32" s="148">
        <v>0.33333333333333331</v>
      </c>
      <c r="K32" s="146">
        <v>8.3333333333333329E-2</v>
      </c>
      <c r="M32" s="37"/>
    </row>
    <row r="33" spans="1:13" ht="14.25" hidden="1" customHeight="1" x14ac:dyDescent="0.25">
      <c r="A33" s="40"/>
      <c r="B33" s="157" t="s">
        <v>570</v>
      </c>
      <c r="C33" s="142" t="s">
        <v>247</v>
      </c>
      <c r="D33" s="143" t="s">
        <v>184</v>
      </c>
      <c r="E33" s="144">
        <v>538</v>
      </c>
      <c r="F33" s="145" t="s">
        <v>19</v>
      </c>
      <c r="G33" s="145" t="s">
        <v>40</v>
      </c>
      <c r="H33" s="145" t="s">
        <v>56</v>
      </c>
      <c r="I33" s="146">
        <v>0.25</v>
      </c>
      <c r="J33" s="148">
        <v>0.33333333333333331</v>
      </c>
      <c r="K33" s="146">
        <v>8.3333333333333329E-2</v>
      </c>
      <c r="M33" s="37"/>
    </row>
    <row r="34" spans="1:13" ht="14.25" hidden="1" customHeight="1" x14ac:dyDescent="0.25">
      <c r="A34" s="40"/>
      <c r="B34" s="157" t="s">
        <v>571</v>
      </c>
      <c r="C34" s="142" t="s">
        <v>485</v>
      </c>
      <c r="D34" s="143"/>
      <c r="E34" s="144">
        <v>539</v>
      </c>
      <c r="F34" s="145" t="s">
        <v>19</v>
      </c>
      <c r="G34" s="145" t="s">
        <v>40</v>
      </c>
      <c r="H34" s="145" t="s">
        <v>56</v>
      </c>
      <c r="I34" s="146" t="s">
        <v>259</v>
      </c>
      <c r="J34" s="148">
        <v>0.33333333333333331</v>
      </c>
      <c r="K34" s="146" t="e">
        <v>#VALUE!</v>
      </c>
      <c r="M34" s="37"/>
    </row>
    <row r="35" spans="1:13" ht="14.25" hidden="1" customHeight="1" x14ac:dyDescent="0.25">
      <c r="A35" s="40"/>
      <c r="B35" s="157" t="s">
        <v>572</v>
      </c>
      <c r="C35" s="142" t="s">
        <v>487</v>
      </c>
      <c r="D35" s="143"/>
      <c r="E35" s="144">
        <v>541</v>
      </c>
      <c r="F35" s="145" t="s">
        <v>19</v>
      </c>
      <c r="G35" s="145" t="s">
        <v>40</v>
      </c>
      <c r="H35" s="145" t="s">
        <v>56</v>
      </c>
      <c r="I35" s="146" t="s">
        <v>259</v>
      </c>
      <c r="J35" s="148">
        <v>0.33333333333333331</v>
      </c>
      <c r="K35" s="146" t="e">
        <v>#VALUE!</v>
      </c>
      <c r="M35" s="37"/>
    </row>
    <row r="36" spans="1:13" ht="14.25" hidden="1" customHeight="1" x14ac:dyDescent="0.25">
      <c r="A36" s="40"/>
      <c r="B36" s="157" t="s">
        <v>488</v>
      </c>
      <c r="C36" s="142" t="s">
        <v>249</v>
      </c>
      <c r="D36" s="143" t="s">
        <v>184</v>
      </c>
      <c r="E36" s="144">
        <v>542</v>
      </c>
      <c r="F36" s="145" t="s">
        <v>19</v>
      </c>
      <c r="G36" s="145" t="s">
        <v>41</v>
      </c>
      <c r="H36" s="145" t="s">
        <v>56</v>
      </c>
      <c r="I36" s="148">
        <v>0.33333333333333331</v>
      </c>
      <c r="J36" s="146">
        <v>0.25</v>
      </c>
      <c r="K36" s="146">
        <v>8.3333333333333329E-2</v>
      </c>
      <c r="M36" s="37"/>
    </row>
    <row r="37" spans="1:13" ht="14.25" hidden="1" customHeight="1" x14ac:dyDescent="0.25">
      <c r="A37" s="40"/>
      <c r="B37" s="157" t="s">
        <v>254</v>
      </c>
      <c r="C37" s="142" t="s">
        <v>251</v>
      </c>
      <c r="D37" s="143"/>
      <c r="E37" s="144">
        <v>544</v>
      </c>
      <c r="F37" s="145" t="s">
        <v>19</v>
      </c>
      <c r="G37" s="145" t="s">
        <v>41</v>
      </c>
      <c r="H37" s="145" t="s">
        <v>56</v>
      </c>
      <c r="I37" s="146" t="s">
        <v>259</v>
      </c>
      <c r="J37" s="146">
        <v>0.25</v>
      </c>
      <c r="K37" s="146" t="e">
        <v>#VALUE!</v>
      </c>
      <c r="M37" s="37"/>
    </row>
    <row r="38" spans="1:13" ht="14.25" hidden="1" customHeight="1" x14ac:dyDescent="0.25">
      <c r="A38" s="40"/>
      <c r="B38" s="157" t="s">
        <v>256</v>
      </c>
      <c r="C38" s="142" t="s">
        <v>253</v>
      </c>
      <c r="D38" s="143" t="s">
        <v>184</v>
      </c>
      <c r="E38" s="144">
        <v>545</v>
      </c>
      <c r="F38" s="145" t="s">
        <v>19</v>
      </c>
      <c r="G38" s="145" t="s">
        <v>41</v>
      </c>
      <c r="H38" s="145" t="s">
        <v>56</v>
      </c>
      <c r="I38" s="148">
        <v>0.33333333333333331</v>
      </c>
      <c r="J38" s="146">
        <v>0.25</v>
      </c>
      <c r="K38" s="146">
        <v>8.3333333333333329E-2</v>
      </c>
      <c r="M38" s="37"/>
    </row>
    <row r="39" spans="1:13" ht="14.25" hidden="1" customHeight="1" x14ac:dyDescent="0.25">
      <c r="A39" s="40"/>
      <c r="B39" s="157" t="s">
        <v>752</v>
      </c>
      <c r="C39" s="142" t="s">
        <v>753</v>
      </c>
      <c r="D39" s="143"/>
      <c r="E39" s="144">
        <v>546</v>
      </c>
      <c r="F39" s="145" t="s">
        <v>19</v>
      </c>
      <c r="G39" s="145" t="s">
        <v>41</v>
      </c>
      <c r="H39" s="145" t="s">
        <v>56</v>
      </c>
      <c r="I39" s="146" t="s">
        <v>259</v>
      </c>
      <c r="J39" s="146">
        <v>0.25</v>
      </c>
      <c r="K39" s="146" t="e">
        <v>#VALUE!</v>
      </c>
      <c r="M39" s="37"/>
    </row>
    <row r="40" spans="1:13" ht="14.25" hidden="1" customHeight="1" x14ac:dyDescent="0.25">
      <c r="A40" s="40"/>
      <c r="B40" s="157" t="s">
        <v>490</v>
      </c>
      <c r="C40" s="142" t="s">
        <v>489</v>
      </c>
      <c r="D40" s="143"/>
      <c r="E40" s="144">
        <v>548</v>
      </c>
      <c r="F40" s="145" t="s">
        <v>19</v>
      </c>
      <c r="G40" s="145" t="s">
        <v>41</v>
      </c>
      <c r="H40" s="145" t="s">
        <v>56</v>
      </c>
      <c r="I40" s="146" t="s">
        <v>259</v>
      </c>
      <c r="J40" s="146">
        <v>0.25</v>
      </c>
      <c r="K40" s="146" t="e">
        <v>#VALUE!</v>
      </c>
      <c r="M40" s="37"/>
    </row>
    <row r="41" spans="1:13" ht="14.25" hidden="1" customHeight="1" x14ac:dyDescent="0.25">
      <c r="A41" s="40"/>
      <c r="B41" s="157" t="s">
        <v>270</v>
      </c>
      <c r="C41" s="142" t="s">
        <v>255</v>
      </c>
      <c r="D41" s="143"/>
      <c r="E41" s="144">
        <v>550</v>
      </c>
      <c r="F41" s="145" t="s">
        <v>19</v>
      </c>
      <c r="G41" s="145" t="s">
        <v>41</v>
      </c>
      <c r="H41" s="145" t="s">
        <v>56</v>
      </c>
      <c r="I41" s="146" t="s">
        <v>259</v>
      </c>
      <c r="J41" s="146">
        <v>0.25</v>
      </c>
      <c r="K41" s="146" t="e">
        <v>#VALUE!</v>
      </c>
      <c r="M41" s="37"/>
    </row>
    <row r="42" spans="1:13" ht="14.25" hidden="1" customHeight="1" x14ac:dyDescent="0.25">
      <c r="A42" s="40"/>
      <c r="B42" s="157" t="s">
        <v>573</v>
      </c>
      <c r="C42" s="142" t="s">
        <v>257</v>
      </c>
      <c r="D42" s="143" t="s">
        <v>184</v>
      </c>
      <c r="E42" s="144">
        <v>552</v>
      </c>
      <c r="F42" s="145" t="s">
        <v>19</v>
      </c>
      <c r="G42" s="145" t="s">
        <v>41</v>
      </c>
      <c r="H42" s="145" t="s">
        <v>56</v>
      </c>
      <c r="I42" s="146">
        <v>0.10714285714285714</v>
      </c>
      <c r="J42" s="146">
        <v>0.25</v>
      </c>
      <c r="K42" s="146">
        <v>2.6785714285714284E-2</v>
      </c>
      <c r="M42" s="37"/>
    </row>
    <row r="43" spans="1:13" ht="14.25" hidden="1" customHeight="1" x14ac:dyDescent="0.25">
      <c r="A43" s="40"/>
      <c r="B43" s="157" t="s">
        <v>574</v>
      </c>
      <c r="C43" s="142" t="s">
        <v>258</v>
      </c>
      <c r="D43" s="143" t="s">
        <v>184</v>
      </c>
      <c r="E43" s="144">
        <v>554</v>
      </c>
      <c r="F43" s="145" t="s">
        <v>19</v>
      </c>
      <c r="G43" s="145" t="s">
        <v>41</v>
      </c>
      <c r="H43" s="145" t="s">
        <v>56</v>
      </c>
      <c r="I43" s="146">
        <v>0.10714285714285714</v>
      </c>
      <c r="J43" s="146">
        <v>0.25</v>
      </c>
      <c r="K43" s="146">
        <v>2.6785714285714284E-2</v>
      </c>
      <c r="M43" s="37"/>
    </row>
    <row r="44" spans="1:13" ht="14.25" hidden="1" customHeight="1" x14ac:dyDescent="0.25">
      <c r="A44" s="40"/>
      <c r="B44" s="157" t="s">
        <v>575</v>
      </c>
      <c r="C44" s="142" t="s">
        <v>260</v>
      </c>
      <c r="D44" s="143"/>
      <c r="E44" s="144">
        <v>556</v>
      </c>
      <c r="F44" s="145" t="s">
        <v>19</v>
      </c>
      <c r="G44" s="145" t="s">
        <v>41</v>
      </c>
      <c r="H44" s="145" t="s">
        <v>56</v>
      </c>
      <c r="I44" s="146" t="s">
        <v>259</v>
      </c>
      <c r="J44" s="146">
        <v>0.25</v>
      </c>
      <c r="K44" s="146" t="e">
        <v>#VALUE!</v>
      </c>
      <c r="M44" s="37"/>
    </row>
    <row r="45" spans="1:13" ht="14.25" hidden="1" customHeight="1" x14ac:dyDescent="0.25">
      <c r="A45" s="40"/>
      <c r="B45" s="157" t="s">
        <v>576</v>
      </c>
      <c r="C45" s="142" t="s">
        <v>261</v>
      </c>
      <c r="D45" s="143"/>
      <c r="E45" s="144">
        <v>558</v>
      </c>
      <c r="F45" s="145" t="s">
        <v>19</v>
      </c>
      <c r="G45" s="145" t="s">
        <v>41</v>
      </c>
      <c r="H45" s="145" t="s">
        <v>56</v>
      </c>
      <c r="I45" s="146" t="s">
        <v>259</v>
      </c>
      <c r="J45" s="146">
        <v>0.25</v>
      </c>
      <c r="K45" s="146" t="e">
        <v>#VALUE!</v>
      </c>
      <c r="M45" s="37"/>
    </row>
    <row r="46" spans="1:13" ht="14.25" hidden="1" customHeight="1" x14ac:dyDescent="0.25">
      <c r="A46" s="40"/>
      <c r="B46" s="157" t="s">
        <v>577</v>
      </c>
      <c r="C46" s="142" t="s">
        <v>262</v>
      </c>
      <c r="D46" s="143"/>
      <c r="E46" s="144">
        <v>560</v>
      </c>
      <c r="F46" s="145" t="s">
        <v>19</v>
      </c>
      <c r="G46" s="145" t="s">
        <v>41</v>
      </c>
      <c r="H46" s="145" t="s">
        <v>56</v>
      </c>
      <c r="I46" s="146" t="s">
        <v>259</v>
      </c>
      <c r="J46" s="146">
        <v>0.25</v>
      </c>
      <c r="K46" s="146" t="e">
        <v>#VALUE!</v>
      </c>
      <c r="M46" s="37"/>
    </row>
    <row r="47" spans="1:13" ht="14.25" hidden="1" customHeight="1" x14ac:dyDescent="0.25">
      <c r="A47" s="40"/>
      <c r="B47" s="157" t="s">
        <v>578</v>
      </c>
      <c r="C47" s="142" t="s">
        <v>263</v>
      </c>
      <c r="D47" s="143" t="s">
        <v>184</v>
      </c>
      <c r="E47" s="144">
        <v>562</v>
      </c>
      <c r="F47" s="145" t="s">
        <v>19</v>
      </c>
      <c r="G47" s="145" t="s">
        <v>41</v>
      </c>
      <c r="H47" s="145" t="s">
        <v>56</v>
      </c>
      <c r="I47" s="146">
        <v>0.10714285714285714</v>
      </c>
      <c r="J47" s="146">
        <v>0.25</v>
      </c>
      <c r="K47" s="146">
        <v>2.6785714285714284E-2</v>
      </c>
      <c r="M47" s="37"/>
    </row>
    <row r="48" spans="1:13" ht="14.25" hidden="1" customHeight="1" x14ac:dyDescent="0.25">
      <c r="A48" s="40"/>
      <c r="B48" s="157" t="s">
        <v>579</v>
      </c>
      <c r="C48" s="142" t="s">
        <v>264</v>
      </c>
      <c r="D48" s="143" t="s">
        <v>184</v>
      </c>
      <c r="E48" s="144">
        <v>564</v>
      </c>
      <c r="F48" s="145" t="s">
        <v>19</v>
      </c>
      <c r="G48" s="145" t="s">
        <v>41</v>
      </c>
      <c r="H48" s="145" t="s">
        <v>56</v>
      </c>
      <c r="I48" s="146">
        <v>0.10714285714285714</v>
      </c>
      <c r="J48" s="146">
        <v>0.25</v>
      </c>
      <c r="K48" s="146">
        <v>2.6785714285714284E-2</v>
      </c>
      <c r="M48" s="37"/>
    </row>
    <row r="49" spans="1:13" ht="14.25" hidden="1" customHeight="1" x14ac:dyDescent="0.25">
      <c r="A49" s="40"/>
      <c r="B49" s="157" t="s">
        <v>580</v>
      </c>
      <c r="C49" s="142" t="s">
        <v>265</v>
      </c>
      <c r="D49" s="143"/>
      <c r="E49" s="144">
        <v>566</v>
      </c>
      <c r="F49" s="145" t="s">
        <v>19</v>
      </c>
      <c r="G49" s="145" t="s">
        <v>41</v>
      </c>
      <c r="H49" s="145" t="s">
        <v>56</v>
      </c>
      <c r="I49" s="146" t="s">
        <v>259</v>
      </c>
      <c r="J49" s="146">
        <v>0.25</v>
      </c>
      <c r="K49" s="146" t="e">
        <v>#VALUE!</v>
      </c>
      <c r="M49" s="37"/>
    </row>
    <row r="50" spans="1:13" ht="14.25" hidden="1" customHeight="1" x14ac:dyDescent="0.25">
      <c r="A50" s="40"/>
      <c r="B50" s="157" t="s">
        <v>581</v>
      </c>
      <c r="C50" s="142" t="s">
        <v>266</v>
      </c>
      <c r="D50" s="143" t="s">
        <v>184</v>
      </c>
      <c r="E50" s="144">
        <v>568</v>
      </c>
      <c r="F50" s="145" t="s">
        <v>19</v>
      </c>
      <c r="G50" s="145" t="s">
        <v>41</v>
      </c>
      <c r="H50" s="145" t="s">
        <v>56</v>
      </c>
      <c r="I50" s="146">
        <v>0.10714285714285714</v>
      </c>
      <c r="J50" s="146">
        <v>0.25</v>
      </c>
      <c r="K50" s="146">
        <v>2.6785714285714284E-2</v>
      </c>
      <c r="M50" s="37"/>
    </row>
    <row r="51" spans="1:13" ht="14.25" hidden="1" customHeight="1" x14ac:dyDescent="0.25">
      <c r="A51" s="40"/>
      <c r="B51" s="157" t="s">
        <v>582</v>
      </c>
      <c r="C51" s="142" t="s">
        <v>267</v>
      </c>
      <c r="D51" s="143" t="s">
        <v>184</v>
      </c>
      <c r="E51" s="144">
        <v>570</v>
      </c>
      <c r="F51" s="145" t="s">
        <v>19</v>
      </c>
      <c r="G51" s="145" t="s">
        <v>41</v>
      </c>
      <c r="H51" s="145" t="s">
        <v>56</v>
      </c>
      <c r="I51" s="146">
        <v>0.10714285714285714</v>
      </c>
      <c r="J51" s="146">
        <v>0.25</v>
      </c>
      <c r="K51" s="146">
        <v>2.6785714285714284E-2</v>
      </c>
      <c r="M51" s="37"/>
    </row>
    <row r="52" spans="1:13" ht="14.25" hidden="1" customHeight="1" x14ac:dyDescent="0.25">
      <c r="A52" s="40"/>
      <c r="B52" s="157" t="s">
        <v>583</v>
      </c>
      <c r="C52" s="142" t="s">
        <v>268</v>
      </c>
      <c r="D52" s="143"/>
      <c r="E52" s="144">
        <v>572</v>
      </c>
      <c r="F52" s="145" t="s">
        <v>19</v>
      </c>
      <c r="G52" s="145" t="s">
        <v>41</v>
      </c>
      <c r="H52" s="145" t="s">
        <v>56</v>
      </c>
      <c r="I52" s="146" t="s">
        <v>259</v>
      </c>
      <c r="J52" s="146">
        <v>0.25</v>
      </c>
      <c r="K52" s="146" t="e">
        <v>#VALUE!</v>
      </c>
      <c r="M52" s="37"/>
    </row>
    <row r="53" spans="1:13" ht="14.25" hidden="1" customHeight="1" x14ac:dyDescent="0.25">
      <c r="A53" s="40"/>
      <c r="B53" s="157" t="s">
        <v>584</v>
      </c>
      <c r="C53" s="142" t="s">
        <v>269</v>
      </c>
      <c r="D53" s="143" t="s">
        <v>184</v>
      </c>
      <c r="E53" s="144">
        <v>574</v>
      </c>
      <c r="F53" s="145" t="s">
        <v>19</v>
      </c>
      <c r="G53" s="145" t="s">
        <v>41</v>
      </c>
      <c r="H53" s="145" t="s">
        <v>56</v>
      </c>
      <c r="I53" s="146">
        <v>0.10714285714285714</v>
      </c>
      <c r="J53" s="146">
        <v>0.25</v>
      </c>
      <c r="K53" s="146">
        <v>2.6785714285714284E-2</v>
      </c>
      <c r="M53" s="37"/>
    </row>
    <row r="54" spans="1:13" ht="14.25" hidden="1" customHeight="1" x14ac:dyDescent="0.25">
      <c r="A54" s="40"/>
      <c r="B54" s="157" t="s">
        <v>585</v>
      </c>
      <c r="C54" s="142" t="s">
        <v>491</v>
      </c>
      <c r="D54" s="143"/>
      <c r="E54" s="144">
        <v>576</v>
      </c>
      <c r="F54" s="145" t="s">
        <v>19</v>
      </c>
      <c r="G54" s="145" t="s">
        <v>41</v>
      </c>
      <c r="H54" s="145" t="s">
        <v>56</v>
      </c>
      <c r="I54" s="146" t="s">
        <v>259</v>
      </c>
      <c r="J54" s="146">
        <v>0.25</v>
      </c>
      <c r="K54" s="146" t="e">
        <v>#VALUE!</v>
      </c>
      <c r="M54" s="37"/>
    </row>
    <row r="55" spans="1:13" ht="14.25" hidden="1" customHeight="1" x14ac:dyDescent="0.25">
      <c r="A55" s="40"/>
      <c r="B55" s="157" t="s">
        <v>586</v>
      </c>
      <c r="C55" s="142" t="s">
        <v>271</v>
      </c>
      <c r="D55" s="143" t="s">
        <v>184</v>
      </c>
      <c r="E55" s="144">
        <v>577</v>
      </c>
      <c r="F55" s="145" t="s">
        <v>19</v>
      </c>
      <c r="G55" s="145" t="s">
        <v>41</v>
      </c>
      <c r="H55" s="145" t="s">
        <v>56</v>
      </c>
      <c r="I55" s="146">
        <v>0</v>
      </c>
      <c r="J55" s="146">
        <v>0.25</v>
      </c>
      <c r="K55" s="146">
        <v>0</v>
      </c>
      <c r="M55" s="37"/>
    </row>
    <row r="56" spans="1:13" ht="14.25" hidden="1" customHeight="1" x14ac:dyDescent="0.25">
      <c r="A56" s="40"/>
      <c r="B56" s="157" t="s">
        <v>587</v>
      </c>
      <c r="C56" s="142" t="s">
        <v>272</v>
      </c>
      <c r="D56" s="143"/>
      <c r="E56" s="144">
        <v>578</v>
      </c>
      <c r="F56" s="145" t="s">
        <v>19</v>
      </c>
      <c r="G56" s="145" t="s">
        <v>41</v>
      </c>
      <c r="H56" s="145" t="s">
        <v>56</v>
      </c>
      <c r="I56" s="146" t="s">
        <v>259</v>
      </c>
      <c r="J56" s="146">
        <v>0.25</v>
      </c>
      <c r="K56" s="146" t="e">
        <v>#VALUE!</v>
      </c>
      <c r="M56" s="37"/>
    </row>
    <row r="57" spans="1:13" ht="14.25" hidden="1" customHeight="1" x14ac:dyDescent="0.25">
      <c r="A57" s="40"/>
      <c r="B57" s="157" t="s">
        <v>588</v>
      </c>
      <c r="C57" s="142" t="s">
        <v>492</v>
      </c>
      <c r="D57" s="143"/>
      <c r="E57" s="144">
        <v>579</v>
      </c>
      <c r="F57" s="145" t="s">
        <v>19</v>
      </c>
      <c r="G57" s="145" t="s">
        <v>41</v>
      </c>
      <c r="H57" s="145" t="s">
        <v>56</v>
      </c>
      <c r="I57" s="146" t="s">
        <v>259</v>
      </c>
      <c r="J57" s="146">
        <v>0.25</v>
      </c>
      <c r="K57" s="146" t="e">
        <v>#VALUE!</v>
      </c>
      <c r="M57" s="37"/>
    </row>
    <row r="58" spans="1:13" ht="14.25" hidden="1" customHeight="1" x14ac:dyDescent="0.25">
      <c r="A58" s="40"/>
      <c r="B58" s="157" t="s">
        <v>589</v>
      </c>
      <c r="C58" s="142" t="s">
        <v>493</v>
      </c>
      <c r="D58" s="143"/>
      <c r="E58" s="144">
        <v>580</v>
      </c>
      <c r="F58" s="145" t="s">
        <v>19</v>
      </c>
      <c r="G58" s="145" t="s">
        <v>41</v>
      </c>
      <c r="H58" s="145" t="s">
        <v>56</v>
      </c>
      <c r="I58" s="146" t="s">
        <v>259</v>
      </c>
      <c r="J58" s="146">
        <v>0.25</v>
      </c>
      <c r="K58" s="146" t="e">
        <v>#VALUE!</v>
      </c>
      <c r="M58" s="37"/>
    </row>
    <row r="59" spans="1:13" ht="14.25" hidden="1" customHeight="1" x14ac:dyDescent="0.25">
      <c r="A59" s="40"/>
      <c r="B59" s="157" t="s">
        <v>590</v>
      </c>
      <c r="C59" s="142" t="s">
        <v>494</v>
      </c>
      <c r="D59" s="143"/>
      <c r="E59" s="144">
        <v>581</v>
      </c>
      <c r="F59" s="145" t="s">
        <v>19</v>
      </c>
      <c r="G59" s="145" t="s">
        <v>41</v>
      </c>
      <c r="H59" s="145" t="s">
        <v>56</v>
      </c>
      <c r="I59" s="146" t="s">
        <v>259</v>
      </c>
      <c r="J59" s="146">
        <v>0.25</v>
      </c>
      <c r="K59" s="146" t="e">
        <v>#VALUE!</v>
      </c>
      <c r="M59" s="37"/>
    </row>
    <row r="60" spans="1:13" ht="14.25" hidden="1" customHeight="1" x14ac:dyDescent="0.25">
      <c r="A60" s="40"/>
      <c r="B60" s="157" t="s">
        <v>591</v>
      </c>
      <c r="C60" s="142" t="s">
        <v>495</v>
      </c>
      <c r="D60" s="143"/>
      <c r="E60" s="144">
        <v>582</v>
      </c>
      <c r="F60" s="145" t="s">
        <v>19</v>
      </c>
      <c r="G60" s="145" t="s">
        <v>41</v>
      </c>
      <c r="H60" s="145" t="s">
        <v>56</v>
      </c>
      <c r="I60" s="146" t="s">
        <v>259</v>
      </c>
      <c r="J60" s="146">
        <v>0.25</v>
      </c>
      <c r="K60" s="146" t="e">
        <v>#VALUE!</v>
      </c>
      <c r="M60" s="37"/>
    </row>
    <row r="61" spans="1:13" ht="14.25" hidden="1" customHeight="1" x14ac:dyDescent="0.25">
      <c r="A61" s="40"/>
      <c r="B61" s="157" t="s">
        <v>592</v>
      </c>
      <c r="C61" s="142" t="s">
        <v>496</v>
      </c>
      <c r="D61" s="143"/>
      <c r="E61" s="144">
        <v>583</v>
      </c>
      <c r="F61" s="145" t="s">
        <v>19</v>
      </c>
      <c r="G61" s="145" t="s">
        <v>41</v>
      </c>
      <c r="H61" s="145" t="s">
        <v>56</v>
      </c>
      <c r="I61" s="146" t="s">
        <v>259</v>
      </c>
      <c r="J61" s="146">
        <v>0.25</v>
      </c>
      <c r="K61" s="146" t="e">
        <v>#VALUE!</v>
      </c>
      <c r="M61" s="37"/>
    </row>
    <row r="62" spans="1:13" ht="14.25" hidden="1" customHeight="1" x14ac:dyDescent="0.25">
      <c r="A62" s="40"/>
      <c r="B62" s="140" t="str">
        <f>B55</f>
        <v>41.2</v>
      </c>
      <c r="C62" s="139" t="s">
        <v>654</v>
      </c>
      <c r="D62" s="137"/>
      <c r="E62" s="138"/>
      <c r="F62" s="123" t="s">
        <v>19</v>
      </c>
      <c r="G62" s="123" t="s">
        <v>41</v>
      </c>
      <c r="H62" s="123" t="s">
        <v>56</v>
      </c>
      <c r="I62" s="125">
        <f>I55</f>
        <v>0</v>
      </c>
      <c r="J62" s="125">
        <v>0.25</v>
      </c>
      <c r="K62" s="125" t="e">
        <v>#VALUE!</v>
      </c>
      <c r="M62" s="37"/>
    </row>
    <row r="63" spans="1:13" ht="14.25" customHeight="1" x14ac:dyDescent="0.25">
      <c r="A63" s="40"/>
      <c r="B63" s="134"/>
      <c r="C63" s="134"/>
      <c r="D63" s="70"/>
      <c r="E63" s="13"/>
      <c r="F63" s="135"/>
      <c r="G63" s="135"/>
      <c r="H63" s="135"/>
      <c r="I63" s="136"/>
      <c r="J63" s="136"/>
      <c r="K63" s="136"/>
      <c r="M63" s="37"/>
    </row>
    <row r="64" spans="1:13" ht="14.25" customHeight="1" x14ac:dyDescent="0.25">
      <c r="A64" s="40"/>
      <c r="B64" s="134"/>
      <c r="C64" s="134"/>
      <c r="D64" s="70"/>
      <c r="E64" s="13"/>
      <c r="F64" s="135"/>
      <c r="G64" s="135"/>
      <c r="H64" s="135"/>
      <c r="I64" s="136"/>
      <c r="J64" s="136"/>
      <c r="K64" s="136"/>
      <c r="M64" s="37"/>
    </row>
    <row r="65" spans="1:13" ht="14.25" customHeight="1" x14ac:dyDescent="0.25">
      <c r="A65" s="40"/>
      <c r="B65" s="6" t="s">
        <v>497</v>
      </c>
      <c r="C65" s="11"/>
      <c r="D65" s="70"/>
      <c r="E65" s="13"/>
      <c r="F65" s="12"/>
      <c r="G65" s="12"/>
      <c r="H65" s="12"/>
      <c r="I65" s="14"/>
      <c r="J65" s="14"/>
      <c r="K65" s="14"/>
      <c r="M65" s="37"/>
    </row>
    <row r="66" spans="1:13" ht="14.25" customHeight="1" thickBot="1" x14ac:dyDescent="0.3">
      <c r="A66" s="40"/>
      <c r="B66" s="77"/>
      <c r="M66" s="37"/>
    </row>
    <row r="67" spans="1:13" ht="47.25" customHeight="1" thickBot="1" x14ac:dyDescent="0.3">
      <c r="A67" s="40"/>
      <c r="B67" s="77"/>
      <c r="C67" s="15" t="s">
        <v>536</v>
      </c>
      <c r="D67" s="16" t="s">
        <v>511</v>
      </c>
      <c r="E67" s="16" t="s">
        <v>68</v>
      </c>
      <c r="F67" s="18" t="s">
        <v>537</v>
      </c>
      <c r="M67" s="37"/>
    </row>
    <row r="68" spans="1:13" ht="26.25" customHeight="1" x14ac:dyDescent="0.25">
      <c r="A68" s="40"/>
      <c r="B68" s="34"/>
      <c r="C68" s="28" t="s">
        <v>273</v>
      </c>
      <c r="D68" s="29">
        <f>SUM(I12:I15)</f>
        <v>0.5</v>
      </c>
      <c r="E68" s="29">
        <f t="shared" ref="E68:E70" si="0">1/3</f>
        <v>0.33333333333333331</v>
      </c>
      <c r="F68" s="30">
        <f t="shared" ref="F68:F70" si="1">E68*D68</f>
        <v>0.16666666666666666</v>
      </c>
      <c r="M68" s="37"/>
    </row>
    <row r="69" spans="1:13" ht="26.25" customHeight="1" x14ac:dyDescent="0.25">
      <c r="A69" s="40"/>
      <c r="B69" s="34"/>
      <c r="C69" s="28" t="s">
        <v>274</v>
      </c>
      <c r="D69" s="29">
        <f>SUM(I16:I28)</f>
        <v>0.99999999999999989</v>
      </c>
      <c r="E69" s="29">
        <f t="shared" si="0"/>
        <v>0.33333333333333331</v>
      </c>
      <c r="F69" s="30">
        <f t="shared" si="1"/>
        <v>0.33333333333333326</v>
      </c>
      <c r="M69" s="37"/>
    </row>
    <row r="70" spans="1:13" ht="26.25" customHeight="1" thickBot="1" x14ac:dyDescent="0.3">
      <c r="A70" s="40"/>
      <c r="B70" s="34"/>
      <c r="C70" s="28" t="s">
        <v>538</v>
      </c>
      <c r="D70" s="29">
        <f>SUM(I29:I35)</f>
        <v>1</v>
      </c>
      <c r="E70" s="29">
        <f t="shared" si="0"/>
        <v>0.33333333333333331</v>
      </c>
      <c r="F70" s="30">
        <f t="shared" si="1"/>
        <v>0.33333333333333331</v>
      </c>
      <c r="M70" s="37"/>
    </row>
    <row r="71" spans="1:13" ht="26.25" customHeight="1" thickBot="1" x14ac:dyDescent="0.3">
      <c r="A71" s="40"/>
      <c r="B71" s="77"/>
      <c r="C71" s="211" t="s">
        <v>73</v>
      </c>
      <c r="D71" s="239"/>
      <c r="E71" s="240"/>
      <c r="F71" s="25">
        <f>SUM(F68:F70)</f>
        <v>0.83333333333333326</v>
      </c>
      <c r="M71" s="37"/>
    </row>
    <row r="72" spans="1:13" ht="17.25" customHeight="1" x14ac:dyDescent="0.25">
      <c r="A72" s="40"/>
      <c r="B72" s="77"/>
      <c r="C72" s="34"/>
      <c r="D72" s="34"/>
      <c r="E72" s="34"/>
      <c r="F72" s="34"/>
      <c r="M72" s="37"/>
    </row>
    <row r="73" spans="1:13" ht="19.5" customHeight="1" x14ac:dyDescent="0.25">
      <c r="A73" s="40"/>
      <c r="B73" s="77"/>
      <c r="C73" s="34"/>
      <c r="D73" s="34"/>
      <c r="E73" s="34"/>
      <c r="F73" s="34"/>
      <c r="M73" s="37"/>
    </row>
    <row r="74" spans="1:13" ht="6" customHeight="1" x14ac:dyDescent="0.25">
      <c r="A74" s="40"/>
      <c r="B74" s="77"/>
      <c r="C74" s="34"/>
      <c r="D74" s="34"/>
      <c r="E74" s="34"/>
      <c r="F74" s="34"/>
      <c r="M74" s="37"/>
    </row>
    <row r="75" spans="1:13" ht="14.25" customHeight="1" thickBot="1" x14ac:dyDescent="0.3">
      <c r="A75" s="40"/>
      <c r="B75" s="77"/>
      <c r="M75" s="37"/>
    </row>
    <row r="76" spans="1:13" ht="43.5" customHeight="1" thickBot="1" x14ac:dyDescent="0.3">
      <c r="A76" s="40"/>
      <c r="B76" s="77"/>
      <c r="C76" s="27" t="s">
        <v>275</v>
      </c>
      <c r="D76" s="72" t="s">
        <v>511</v>
      </c>
      <c r="E76" s="72" t="s">
        <v>68</v>
      </c>
      <c r="F76" s="73" t="s">
        <v>518</v>
      </c>
      <c r="M76" s="37"/>
    </row>
    <row r="77" spans="1:13" ht="31.5" x14ac:dyDescent="0.25">
      <c r="A77" s="40"/>
      <c r="B77" s="34"/>
      <c r="C77" s="28" t="s">
        <v>276</v>
      </c>
      <c r="D77" s="29">
        <f>SUM(I36:I39)</f>
        <v>0.66666666666666663</v>
      </c>
      <c r="E77" s="29">
        <f t="shared" ref="E77:E80" si="2">1/4</f>
        <v>0.25</v>
      </c>
      <c r="F77" s="30">
        <f>E77*D77</f>
        <v>0.16666666666666666</v>
      </c>
      <c r="M77" s="37"/>
    </row>
    <row r="78" spans="1:13" ht="31.5" x14ac:dyDescent="0.25">
      <c r="A78" s="40"/>
      <c r="B78" s="34"/>
      <c r="C78" s="28" t="s">
        <v>277</v>
      </c>
      <c r="D78" s="29">
        <f>SUM(I40:I53)</f>
        <v>0.74999999999999989</v>
      </c>
      <c r="E78" s="29">
        <f>1/4</f>
        <v>0.25</v>
      </c>
      <c r="F78" s="30">
        <f>E78*D78</f>
        <v>0.18749999999999997</v>
      </c>
      <c r="M78" s="37"/>
    </row>
    <row r="79" spans="1:13" ht="31.5" x14ac:dyDescent="0.25">
      <c r="A79" s="40"/>
      <c r="B79" s="34"/>
      <c r="C79" s="28" t="s">
        <v>278</v>
      </c>
      <c r="D79" s="29">
        <f>SUM(I54:I55)</f>
        <v>0</v>
      </c>
      <c r="E79" s="29">
        <f t="shared" si="2"/>
        <v>0.25</v>
      </c>
      <c r="F79" s="30">
        <f t="shared" ref="F79:F80" si="3">E79*D79</f>
        <v>0</v>
      </c>
      <c r="M79" s="37"/>
    </row>
    <row r="80" spans="1:13" ht="48.75" customHeight="1" thickBot="1" x14ac:dyDescent="0.3">
      <c r="A80" s="40"/>
      <c r="B80" s="34"/>
      <c r="C80" s="74" t="s">
        <v>539</v>
      </c>
      <c r="D80" s="75">
        <f>SUM(I56:I62)</f>
        <v>0</v>
      </c>
      <c r="E80" s="29">
        <f t="shared" si="2"/>
        <v>0.25</v>
      </c>
      <c r="F80" s="30">
        <f t="shared" si="3"/>
        <v>0</v>
      </c>
      <c r="M80" s="37"/>
    </row>
    <row r="81" spans="1:13" ht="27.75" customHeight="1" thickBot="1" x14ac:dyDescent="0.3">
      <c r="A81" s="40"/>
      <c r="B81" s="77"/>
      <c r="C81" s="205" t="s">
        <v>73</v>
      </c>
      <c r="D81" s="212"/>
      <c r="E81" s="213"/>
      <c r="F81" s="31">
        <f>SUM(F77:F80)</f>
        <v>0.35416666666666663</v>
      </c>
      <c r="M81" s="37"/>
    </row>
    <row r="82" spans="1:13" ht="14.25" customHeight="1" x14ac:dyDescent="0.25">
      <c r="A82" s="40"/>
      <c r="B82" s="77"/>
      <c r="M82" s="37"/>
    </row>
    <row r="83" spans="1:13" ht="16.5" thickBot="1" x14ac:dyDescent="0.3">
      <c r="A83" s="40"/>
      <c r="B83" s="77"/>
      <c r="M83" s="37"/>
    </row>
    <row r="84" spans="1:13" ht="27.75" customHeight="1" thickBot="1" x14ac:dyDescent="0.3">
      <c r="A84" s="40"/>
      <c r="B84" s="77"/>
      <c r="C84" s="202" t="s">
        <v>78</v>
      </c>
      <c r="D84" s="212"/>
      <c r="E84" s="213"/>
      <c r="F84" s="76">
        <f>(F71*50%)+(F81*50%)</f>
        <v>0.59375</v>
      </c>
      <c r="M84" s="37"/>
    </row>
    <row r="85" spans="1:13" ht="14.25" customHeight="1" x14ac:dyDescent="0.25">
      <c r="A85" s="40"/>
      <c r="B85" s="77"/>
      <c r="M85" s="37"/>
    </row>
    <row r="86" spans="1:13" ht="14.25" customHeight="1" x14ac:dyDescent="0.25">
      <c r="A86" s="40"/>
      <c r="B86" s="77"/>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45" customHeight="1" x14ac:dyDescent="0.25">
      <c r="A92" s="40"/>
      <c r="B92" s="77"/>
      <c r="C92" s="96" t="s">
        <v>523</v>
      </c>
      <c r="D92" s="97"/>
      <c r="E92" s="97"/>
      <c r="F92" s="97"/>
      <c r="G92" s="97"/>
      <c r="H92" s="97"/>
      <c r="I92" s="97"/>
      <c r="J92" s="98"/>
      <c r="M92" s="37"/>
    </row>
    <row r="93" spans="1:13" ht="14.25" customHeight="1" x14ac:dyDescent="0.25">
      <c r="A93" s="40"/>
      <c r="B93" s="77"/>
      <c r="C93" s="89" t="s">
        <v>507</v>
      </c>
      <c r="D93" s="82"/>
      <c r="E93" s="82"/>
      <c r="F93" s="82"/>
      <c r="G93" s="82"/>
      <c r="H93" s="82"/>
      <c r="I93" s="82"/>
      <c r="J93" s="88"/>
      <c r="M93" s="37"/>
    </row>
    <row r="94" spans="1:13" ht="14.25" customHeight="1" x14ac:dyDescent="0.25">
      <c r="A94" s="40"/>
      <c r="B94" s="77"/>
      <c r="C94" s="89" t="s">
        <v>524</v>
      </c>
      <c r="D94" s="82"/>
      <c r="E94" s="82"/>
      <c r="F94" s="82"/>
      <c r="G94" s="82"/>
      <c r="H94" s="82"/>
      <c r="I94" s="82"/>
      <c r="J94" s="88"/>
      <c r="M94" s="37"/>
    </row>
    <row r="95" spans="1:13" ht="14.25" customHeight="1" x14ac:dyDescent="0.25">
      <c r="A95" s="40"/>
      <c r="B95" s="77"/>
      <c r="C95" s="100" t="s">
        <v>510</v>
      </c>
      <c r="D95" s="91"/>
      <c r="E95" s="91"/>
      <c r="F95" s="91"/>
      <c r="G95" s="91"/>
      <c r="H95" s="91"/>
      <c r="I95" s="91"/>
      <c r="J95" s="101"/>
      <c r="M95" s="37"/>
    </row>
    <row r="96" spans="1:13" ht="14.25" customHeight="1" x14ac:dyDescent="0.25">
      <c r="A96" s="40"/>
      <c r="B96" s="77"/>
      <c r="M96" s="37"/>
    </row>
    <row r="97" spans="1:13" ht="14.25" customHeight="1" x14ac:dyDescent="0.25">
      <c r="A97" s="40"/>
      <c r="B97" s="77"/>
      <c r="M97" s="37"/>
    </row>
    <row r="98" spans="1:13" ht="14.25" customHeight="1" x14ac:dyDescent="0.25">
      <c r="A98" s="40"/>
      <c r="B98" s="77"/>
      <c r="M98" s="37"/>
    </row>
    <row r="99" spans="1:13" ht="14.25" customHeight="1" x14ac:dyDescent="0.25">
      <c r="A99" s="40"/>
      <c r="B99" s="77"/>
      <c r="M99" s="37"/>
    </row>
    <row r="100" spans="1:13" ht="14.25" customHeight="1" thickBot="1" x14ac:dyDescent="0.3">
      <c r="A100" s="42"/>
      <c r="B100" s="78"/>
      <c r="C100" s="43"/>
      <c r="D100" s="43"/>
      <c r="E100" s="43"/>
      <c r="F100" s="43"/>
      <c r="G100" s="43"/>
      <c r="H100" s="43"/>
      <c r="I100" s="43"/>
      <c r="J100" s="43"/>
      <c r="K100" s="43"/>
      <c r="L100" s="43"/>
      <c r="M100" s="44"/>
    </row>
    <row r="101" spans="1:13" ht="14.25" customHeight="1" x14ac:dyDescent="0.25">
      <c r="B101" s="77"/>
    </row>
    <row r="102" spans="1:13" ht="14.25" customHeight="1" x14ac:dyDescent="0.25">
      <c r="B102" s="77"/>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sheetData>
  <sheetProtection algorithmName="SHA-512" hashValue="/vjJe5cEHPHPJkbGlIpJzSMpN832Houf7lLLGV2fF1eevG3wCIHFxRDTbJpBtZpLSG7OwVCKR0PbmGApmwYK+g==" saltValue="LZPZrH/O4i1JNhdZpNAu2Q==" spinCount="100000" sheet="1" objects="1" scenarios="1"/>
  <autoFilter ref="B11:K44" xr:uid="{00000000-0001-0000-0600-000000000000}"/>
  <mergeCells count="11">
    <mergeCell ref="A1:M1"/>
    <mergeCell ref="A2:M2"/>
    <mergeCell ref="C81:E81"/>
    <mergeCell ref="C84:E84"/>
    <mergeCell ref="C71:E71"/>
    <mergeCell ref="A3:M3"/>
    <mergeCell ref="A4:M4"/>
    <mergeCell ref="A7:M8"/>
    <mergeCell ref="A9:M9"/>
    <mergeCell ref="A6:M6"/>
    <mergeCell ref="A5:M5"/>
  </mergeCells>
  <hyperlinks>
    <hyperlink ref="B65"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Jeniffer Gallego González</cp:lastModifiedBy>
  <cp:lastPrinted>2024-11-12T03:14:44Z</cp:lastPrinted>
  <dcterms:created xsi:type="dcterms:W3CDTF">2024-11-03T19:02:36Z</dcterms:created>
  <dcterms:modified xsi:type="dcterms:W3CDTF">2024-12-17T05:50:17Z</dcterms:modified>
</cp:coreProperties>
</file>